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\\tsclient\home\Рабочий стол\"/>
    </mc:Choice>
  </mc:AlternateContent>
  <xr:revisionPtr revIDLastSave="0" documentId="13_ncr:1_{41121EC4-CC98-41BF-A926-CD53CD0E2D85}" xr6:coauthVersionLast="47" xr6:coauthVersionMax="47" xr10:uidLastSave="{00000000-0000-0000-0000-000000000000}"/>
  <bookViews>
    <workbookView xWindow="0" yWindow="0" windowWidth="28800" windowHeight="15570" xr2:uid="{5CEE233A-B7FF-426C-BBF7-E51256731B3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I88" i="1"/>
  <c r="J88" i="1" s="1"/>
  <c r="H88" i="1"/>
  <c r="B5" i="1"/>
  <c r="F51" i="1"/>
  <c r="C2" i="1"/>
  <c r="B2" i="1"/>
  <c r="D2" i="1" l="1"/>
  <c r="E2" i="1" s="1"/>
  <c r="F2" i="1" s="1"/>
  <c r="G2" i="1" l="1"/>
  <c r="K88" i="1"/>
  <c r="L88" i="1" s="1"/>
  <c r="M88" i="1" s="1"/>
  <c r="H90" i="1" s="1"/>
  <c r="I90" i="1" s="1"/>
  <c r="J90" i="1" s="1"/>
  <c r="K90" i="1" s="1"/>
  <c r="L90" i="1" s="1"/>
  <c r="M90" i="1" s="1"/>
  <c r="H92" i="1" s="1"/>
  <c r="I92" i="1" s="1"/>
  <c r="J92" i="1" s="1"/>
  <c r="K92" i="1" s="1"/>
  <c r="L92" i="1" s="1"/>
  <c r="M92" i="1" s="1"/>
  <c r="H94" i="1" s="1"/>
  <c r="I94" i="1" s="1"/>
  <c r="J94" i="1" s="1"/>
  <c r="K94" i="1" s="1"/>
  <c r="H2" i="1"/>
  <c r="F5" i="1"/>
  <c r="F6" i="1"/>
  <c r="G18" i="1" l="1"/>
  <c r="I18" i="1"/>
  <c r="G9" i="1"/>
  <c r="I9" i="1"/>
  <c r="K9" i="1"/>
  <c r="F7" i="1"/>
  <c r="H18" i="1"/>
  <c r="H20" i="1" s="1"/>
  <c r="H9" i="1"/>
  <c r="F18" i="1"/>
  <c r="E58" i="1"/>
  <c r="J18" i="1"/>
  <c r="J20" i="1" s="1"/>
  <c r="J9" i="1"/>
  <c r="F58" i="1"/>
  <c r="I2" i="1"/>
  <c r="I19" i="1" l="1"/>
  <c r="I20" i="1"/>
  <c r="G19" i="1"/>
  <c r="G20" i="1"/>
  <c r="F19" i="1"/>
  <c r="F20" i="1"/>
  <c r="K10" i="1"/>
  <c r="K11" i="1"/>
  <c r="J10" i="1"/>
  <c r="J11" i="1"/>
  <c r="I10" i="1"/>
  <c r="I11" i="1"/>
  <c r="H10" i="1"/>
  <c r="H11" i="1"/>
  <c r="G10" i="1"/>
  <c r="G11" i="1"/>
  <c r="J2" i="1"/>
  <c r="G6" i="1"/>
  <c r="G5" i="1"/>
  <c r="J19" i="1"/>
  <c r="H19" i="1"/>
  <c r="E59" i="1" l="1"/>
  <c r="G7" i="1"/>
  <c r="F59" i="1"/>
  <c r="K2" i="1"/>
  <c r="H5" i="1" s="1"/>
  <c r="H6" i="1"/>
  <c r="F60" i="1" l="1"/>
  <c r="H7" i="1"/>
  <c r="E60" i="1"/>
  <c r="L2" i="1"/>
  <c r="M2" i="1" l="1"/>
  <c r="I5" i="1" s="1"/>
  <c r="I6" i="1" l="1"/>
  <c r="I7" i="1"/>
  <c r="E61" i="1"/>
  <c r="F61" i="1"/>
  <c r="N2" i="1"/>
  <c r="O2" i="1" l="1"/>
  <c r="P2" i="1" l="1"/>
  <c r="J6" i="1"/>
  <c r="J5" i="1"/>
  <c r="F62" i="1" l="1"/>
  <c r="E62" i="1"/>
  <c r="J7" i="1"/>
  <c r="Q2" i="1"/>
  <c r="R2" i="1" l="1"/>
  <c r="K5" i="1"/>
  <c r="K6" i="1"/>
  <c r="E63" i="1" l="1"/>
  <c r="K7" i="1"/>
  <c r="F63" i="1"/>
  <c r="S2" i="1"/>
  <c r="F15" i="1" l="1"/>
  <c r="T2" i="1"/>
  <c r="F14" i="1"/>
  <c r="F64" i="1" l="1"/>
  <c r="F21" i="1"/>
  <c r="H12" i="1"/>
  <c r="G12" i="1"/>
  <c r="K12" i="1"/>
  <c r="I12" i="1"/>
  <c r="J12" i="1"/>
  <c r="U2" i="1"/>
  <c r="F16" i="1"/>
  <c r="E64" i="1"/>
  <c r="V2" i="1" l="1"/>
  <c r="G14" i="1"/>
  <c r="G15" i="1"/>
  <c r="E65" i="1" l="1"/>
  <c r="G16" i="1"/>
  <c r="F65" i="1"/>
  <c r="G21" i="1"/>
  <c r="W2" i="1"/>
  <c r="H15" i="1" s="1"/>
  <c r="E66" i="1" l="1"/>
  <c r="X2" i="1"/>
  <c r="H14" i="1"/>
  <c r="F66" i="1" l="1"/>
  <c r="H21" i="1"/>
  <c r="Y2" i="1"/>
  <c r="I14" i="1" s="1"/>
  <c r="I15" i="1"/>
  <c r="H16" i="1"/>
  <c r="F67" i="1" l="1"/>
  <c r="I21" i="1"/>
  <c r="E67" i="1"/>
  <c r="I16" i="1"/>
  <c r="Z2" i="1"/>
  <c r="AA2" i="1" l="1"/>
  <c r="J14" i="1"/>
  <c r="J15" i="1"/>
  <c r="F68" i="1" l="1"/>
  <c r="J21" i="1"/>
  <c r="J16" i="1"/>
  <c r="F8" i="1" s="1"/>
  <c r="J38" i="1" s="1"/>
  <c r="J39" i="1" s="1"/>
  <c r="J40" i="1" s="1"/>
  <c r="E68" i="1"/>
  <c r="F34" i="1" l="1"/>
  <c r="F35" i="1" s="1"/>
  <c r="F36" i="1" s="1"/>
  <c r="G34" i="1"/>
  <c r="G35" i="1" s="1"/>
  <c r="G36" i="1" s="1"/>
  <c r="F9" i="1"/>
  <c r="H34" i="1"/>
  <c r="H35" i="1" s="1"/>
  <c r="H36" i="1" s="1"/>
  <c r="I34" i="1"/>
  <c r="I35" i="1" s="1"/>
  <c r="I36" i="1" s="1"/>
  <c r="J34" i="1"/>
  <c r="J35" i="1" s="1"/>
  <c r="J36" i="1" s="1"/>
  <c r="K34" i="1"/>
  <c r="K35" i="1" s="1"/>
  <c r="K36" i="1" s="1"/>
  <c r="F38" i="1"/>
  <c r="F39" i="1" s="1"/>
  <c r="F40" i="1" s="1"/>
  <c r="G38" i="1"/>
  <c r="G39" i="1" s="1"/>
  <c r="G40" i="1" s="1"/>
  <c r="H38" i="1"/>
  <c r="H39" i="1" s="1"/>
  <c r="H40" i="1" s="1"/>
  <c r="I38" i="1"/>
  <c r="I39" i="1" s="1"/>
  <c r="I40" i="1" s="1"/>
  <c r="F11" i="1" l="1"/>
  <c r="F10" i="1"/>
  <c r="F12" i="1" s="1"/>
  <c r="F50" i="1"/>
</calcChain>
</file>

<file path=xl/sharedStrings.xml><?xml version="1.0" encoding="utf-8"?>
<sst xmlns="http://schemas.openxmlformats.org/spreadsheetml/2006/main" count="92" uniqueCount="54">
  <si>
    <t>min</t>
  </si>
  <si>
    <t>max</t>
  </si>
  <si>
    <t>h</t>
  </si>
  <si>
    <t>R</t>
  </si>
  <si>
    <t>n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</si>
  <si>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</si>
  <si>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</si>
  <si>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</si>
  <si>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</si>
  <si>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</si>
  <si>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</si>
  <si>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</si>
  <si>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</si>
  <si>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</si>
  <si>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</si>
  <si>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mi</t>
  </si>
  <si>
    <t>xi</t>
  </si>
  <si>
    <t>xi*mi</t>
  </si>
  <si>
    <t>x_среднее</t>
  </si>
  <si>
    <t>u1</t>
  </si>
  <si>
    <t>u2</t>
  </si>
  <si>
    <t>(xi-x_среднее)</t>
  </si>
  <si>
    <t>(xi-x_среднее)^2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</si>
  <si>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</si>
  <si>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</si>
  <si>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</si>
  <si>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</si>
  <si>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</si>
  <si>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</si>
  <si>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</si>
  <si>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</si>
  <si>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</si>
  <si>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</si>
  <si>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a11</t>
  </si>
  <si>
    <t>b11</t>
  </si>
  <si>
    <t>pi</t>
  </si>
  <si>
    <t>σ</t>
  </si>
  <si>
    <t>m_i_T</t>
  </si>
  <si>
    <t>КСИ 2 набл</t>
  </si>
  <si>
    <t>(mi-m_i_T)^2/m_i_T</t>
  </si>
  <si>
    <t>КСИ 2 теор</t>
  </si>
  <si>
    <t>-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</si>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</sst>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>
    <font>
      <sz val="11"/>
      <color theme="1"/>
      <name val="Aptos Narrow"/>
      <family val="2"/>
      <charset val="204"/>
      <scheme val="minor"/>
    </font>
    <font>
      <sz val="8"/>
      <name val="Aptos Narrow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top"/>
    </xf>
    <xf numFmtId="164" fontId="2" fillId="0" borderId="2" xfId="0" applyNumberFormat="1" applyFont="1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0" xfId="0" applyNumberFormat="1" applyFont="1" applyBorder="1"/>
    <xf numFmtId="164" fontId="2" fillId="0" borderId="6" xfId="0" applyNumberFormat="1" applyFont="1" applyBorder="1"/>
    <xf numFmtId="164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/>
    <xf numFmtId="1" fontId="2" fillId="0" borderId="1" xfId="0" applyNumberFormat="1" applyFont="1" applyBorder="1"/>
    <xf numFmtId="165" fontId="2" fillId="0" borderId="1" xfId="0" applyNumberFormat="1" applyFont="1" applyBorder="1"/>
    <xf numFmtId="1" fontId="2" fillId="0" borderId="0" xfId="0" applyNumberFormat="1" applyFont="1" applyBorder="1"/>
    <xf numFmtId="164" fontId="0" fillId="0" borderId="0" xfId="0" applyNumberFormat="1" applyBorder="1"/>
    <xf numFmtId="165" fontId="2" fillId="0" borderId="0" xfId="0" applyNumberFormat="1" applyFont="1" applyBorder="1"/>
    <xf numFmtId="164" fontId="2" fillId="0" borderId="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Лист1!$F$57</c:f>
              <c:strCache>
                <c:ptCount val="1"/>
                <c:pt idx="0">
                  <c:v>mi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Лист1!$E$58:$E$68</c:f>
              <c:numCache>
                <c:formatCode>0.0000</c:formatCode>
                <c:ptCount val="11"/>
                <c:pt idx="0">
                  <c:v>5.3669337198386201E-2</c:v>
                </c:pt>
                <c:pt idx="1">
                  <c:v>0.1610080115951586</c:v>
                </c:pt>
                <c:pt idx="2">
                  <c:v>0.26834668599193101</c:v>
                </c:pt>
                <c:pt idx="3">
                  <c:v>0.37568536038870337</c:v>
                </c:pt>
                <c:pt idx="4">
                  <c:v>0.48302403478547584</c:v>
                </c:pt>
                <c:pt idx="5">
                  <c:v>0.5903627091822482</c:v>
                </c:pt>
                <c:pt idx="6">
                  <c:v>0.69770138357902056</c:v>
                </c:pt>
                <c:pt idx="7">
                  <c:v>0.80504005797579292</c:v>
                </c:pt>
                <c:pt idx="8">
                  <c:v>0.91237873237256528</c:v>
                </c:pt>
                <c:pt idx="9">
                  <c:v>1.0197174067693378</c:v>
                </c:pt>
                <c:pt idx="10">
                  <c:v>1.1270560811661099</c:v>
                </c:pt>
              </c:numCache>
            </c:numRef>
          </c:cat>
          <c:val>
            <c:numRef>
              <c:f>Лист1!$F$58:$F$68</c:f>
              <c:numCache>
                <c:formatCode>0.0000</c:formatCode>
                <c:ptCount val="11"/>
                <c:pt idx="0">
                  <c:v>10</c:v>
                </c:pt>
                <c:pt idx="1">
                  <c:v>12</c:v>
                </c:pt>
                <c:pt idx="2">
                  <c:v>18</c:v>
                </c:pt>
                <c:pt idx="3">
                  <c:v>6</c:v>
                </c:pt>
                <c:pt idx="4">
                  <c:v>18</c:v>
                </c:pt>
                <c:pt idx="5">
                  <c:v>6</c:v>
                </c:pt>
                <c:pt idx="6">
                  <c:v>24</c:v>
                </c:pt>
                <c:pt idx="7">
                  <c:v>6</c:v>
                </c:pt>
                <c:pt idx="8">
                  <c:v>36</c:v>
                </c:pt>
                <c:pt idx="9">
                  <c:v>33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2-463E-B47E-A14B911A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80199744"/>
        <c:axId val="180201408"/>
      </c:barChart>
      <c:catAx>
        <c:axId val="180199744"/>
        <c:scaling>
          <c:orientation val="minMax"/>
        </c:scaling>
        <c:delete val="0"/>
        <c:axPos val="b"/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0201408"/>
        <c:crosses val="autoZero"/>
        <c:auto val="1"/>
        <c:lblAlgn val="ctr"/>
        <c:lblOffset val="100"/>
        <c:noMultiLvlLbl val="0"/>
      </c:catAx>
      <c:valAx>
        <c:axId val="18020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ru-RU"/>
          </a:p>
        </c:txPr>
        <c:crossAx val="18019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1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121532</xdr:colOff>
      <xdr:row>27</xdr:row>
      <xdr:rowOff>53582</xdr:rowOff>
    </xdr:from>
    <xdr:to>
      <xdr:col>45</xdr:col>
      <xdr:colOff>0</xdr:colOff>
      <xdr:row>67</xdr:row>
      <xdr:rowOff>69272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DBBB123-C471-4600-A532-6A010E1CC7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A69A3-2FEA-4EF0-9FAC-6E9B97C2EB92}">
  <sheetPr codeName="Лист1"/>
  <dimension ref="A1:AU720"/>
  <sheetViews>
    <sheetView tabSelected="1" zoomScale="55" zoomScaleNormal="55" workbookViewId="0">
      <selection activeCell="J55" sqref="J55"/>
    </sheetView>
  </sheetViews>
  <sheetFormatPr defaultColWidth="8.875" defaultRowHeight="14.25"/>
  <cols>
    <col min="1" max="4" width="13.25" style="1" bestFit="1" customWidth="1"/>
    <col min="5" max="5" width="16.375" style="1" customWidth="1"/>
    <col min="6" max="6" width="12.625" style="1" customWidth="1"/>
    <col min="7" max="7" width="13.75" style="1" bestFit="1" customWidth="1"/>
    <col min="8" max="8" width="13.25" style="1" bestFit="1" customWidth="1"/>
    <col min="9" max="9" width="11.375" style="1" bestFit="1" customWidth="1"/>
    <col min="10" max="10" width="11.25" style="1" customWidth="1"/>
    <col min="11" max="11" width="11.125" style="1" customWidth="1"/>
    <col min="12" max="12" width="10.625" style="1" customWidth="1"/>
    <col min="13" max="13" width="12.75" style="1" customWidth="1"/>
    <col min="14" max="14" width="12.125" style="1" customWidth="1"/>
    <col min="15" max="15" width="12.5" style="1" customWidth="1"/>
    <col min="16" max="16" width="13.375" style="1" customWidth="1"/>
    <col min="17" max="18" width="12.125" style="1" customWidth="1"/>
    <col min="19" max="19" width="11.25" style="1" customWidth="1"/>
    <col min="20" max="20" width="9.5" style="1" bestFit="1" customWidth="1"/>
    <col min="21" max="21" width="8.875" style="1"/>
    <col min="22" max="22" width="9.5" style="1" bestFit="1" customWidth="1"/>
    <col min="23" max="23" width="8.875" style="1"/>
    <col min="24" max="24" width="9.5" style="1" bestFit="1" customWidth="1"/>
    <col min="25" max="25" width="8.875" style="1"/>
    <col min="26" max="26" width="9.5" style="1" bestFit="1" customWidth="1"/>
    <col min="27" max="27" width="8.875" style="1"/>
    <col min="28" max="28" width="7.875" style="1" bestFit="1" customWidth="1"/>
    <col min="29" max="16384" width="8.875" style="1"/>
  </cols>
  <sheetData>
    <row r="1" spans="1:47" ht="18.75">
      <c r="A1" s="3">
        <v>0</v>
      </c>
      <c r="B1" s="5" t="s">
        <v>0</v>
      </c>
      <c r="C1" s="3" t="s">
        <v>1</v>
      </c>
      <c r="D1" s="3" t="s">
        <v>3</v>
      </c>
      <c r="E1" s="4" t="s">
        <v>2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8.75">
      <c r="A2" s="3">
        <v>5.4505751999999998E-2</v>
      </c>
      <c r="B2" s="5">
        <f>MIN(A1:A360)</f>
        <v>-1.1024683</v>
      </c>
      <c r="C2" s="3">
        <f>MAX(A1:A360)</f>
        <v>1.1024683</v>
      </c>
      <c r="D2" s="3">
        <f>C2-B2</f>
        <v>2.2049365999999999</v>
      </c>
      <c r="E2" s="3">
        <f>D2/(1+3.32*LN(B5))</f>
        <v>0.1073386743967724</v>
      </c>
      <c r="F2" s="3">
        <f>MAX((B2-E2/2),0)</f>
        <v>0</v>
      </c>
      <c r="G2" s="3">
        <f>E2</f>
        <v>0.1073386743967724</v>
      </c>
      <c r="H2" s="3">
        <f>G2</f>
        <v>0.1073386743967724</v>
      </c>
      <c r="I2" s="3">
        <f>H2+$E$2</f>
        <v>0.2146773487935448</v>
      </c>
      <c r="J2" s="3">
        <f t="shared" ref="J2" si="0">I2</f>
        <v>0.2146773487935448</v>
      </c>
      <c r="K2" s="3">
        <f t="shared" ref="K2" si="1">J2+$E$2</f>
        <v>0.32201602319031719</v>
      </c>
      <c r="L2" s="3">
        <f t="shared" ref="L2" si="2">K2</f>
        <v>0.32201602319031719</v>
      </c>
      <c r="M2" s="3">
        <f t="shared" ref="M2" si="3">L2+$E$2</f>
        <v>0.42935469758708961</v>
      </c>
      <c r="N2" s="3">
        <f t="shared" ref="N2" si="4">M2</f>
        <v>0.42935469758708961</v>
      </c>
      <c r="O2" s="3">
        <f t="shared" ref="O2" si="5">N2+$E$2</f>
        <v>0.53669337198386202</v>
      </c>
      <c r="P2" s="3">
        <f t="shared" ref="P2" si="6">O2</f>
        <v>0.53669337198386202</v>
      </c>
      <c r="Q2" s="3">
        <f t="shared" ref="Q2" si="7">P2+$E$2</f>
        <v>0.64403204638063438</v>
      </c>
      <c r="R2" s="3">
        <f t="shared" ref="R2" si="8">Q2</f>
        <v>0.64403204638063438</v>
      </c>
      <c r="S2" s="3">
        <f t="shared" ref="S2" si="9">R2+$E$2</f>
        <v>0.75137072077740674</v>
      </c>
      <c r="T2" s="3">
        <f>S2</f>
        <v>0.75137072077740674</v>
      </c>
      <c r="U2" s="3">
        <f>T2+$E$2</f>
        <v>0.8587093951741791</v>
      </c>
      <c r="V2" s="3">
        <f t="shared" ref="V2" si="10">U2</f>
        <v>0.8587093951741791</v>
      </c>
      <c r="W2" s="3">
        <f t="shared" ref="W2" si="11">V2+$E$2</f>
        <v>0.96604806957095146</v>
      </c>
      <c r="X2" s="3">
        <f t="shared" ref="X2" si="12">W2</f>
        <v>0.96604806957095146</v>
      </c>
      <c r="Y2" s="3">
        <f t="shared" ref="Y2" si="13">X2+$E$2</f>
        <v>1.0733867439677238</v>
      </c>
      <c r="Z2" s="3">
        <f t="shared" ref="Z2" si="14">Y2</f>
        <v>1.0733867439677238</v>
      </c>
      <c r="AA2" s="3">
        <f t="shared" ref="AA2" si="15">Z2+$E$2</f>
        <v>1.1807254183644962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8.75">
      <c r="A3" s="3">
        <v>0.11587409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8.75">
      <c r="A4" s="3">
        <v>0.17341402</v>
      </c>
      <c r="B4" s="3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8.75">
      <c r="A5" s="3">
        <v>0.21653149999999999</v>
      </c>
      <c r="B5" s="3">
        <f>COUNT(A1:A360)</f>
        <v>360</v>
      </c>
      <c r="C5" s="2"/>
      <c r="D5" s="2"/>
      <c r="E5" s="13" t="s">
        <v>15</v>
      </c>
      <c r="F5" s="13">
        <f>COUNTIFS($A$1:$A$360, "&gt;="&amp;F2,$A$1:$A$360,"&lt;"&amp;G2)</f>
        <v>10</v>
      </c>
      <c r="G5" s="13">
        <f>COUNTIFS($A$1:$A$360, "&gt;="&amp;H2,$A$1:$A$360,"&lt;"&amp;I2)</f>
        <v>12</v>
      </c>
      <c r="H5" s="13">
        <f>COUNTIFS($A$1:$A$360, "&gt;="&amp;J2,$A$1:$A$360,"&lt;"&amp;K2)</f>
        <v>18</v>
      </c>
      <c r="I5" s="13">
        <f>COUNTIFS($A$1:$A$360, "&gt;="&amp;L2,$A$1:$A$360,"&lt;"&amp;M2)</f>
        <v>6</v>
      </c>
      <c r="J5" s="13">
        <f>COUNTIFS($A$1:$A$360, "&gt;="&amp;N2,$A$1:$A$360,"&lt;"&amp;O2)</f>
        <v>18</v>
      </c>
      <c r="K5" s="13">
        <f>COUNTIFS($A$1:$A$360, "&gt;="&amp;P2,$A$1:$A$360,"&lt;"&amp;Q2)</f>
        <v>6</v>
      </c>
      <c r="Q5" s="15"/>
      <c r="R5" s="16"/>
      <c r="S5" s="15"/>
      <c r="T5" s="16"/>
      <c r="U5" s="15"/>
      <c r="V5" s="16"/>
      <c r="W5" s="15"/>
      <c r="X5" s="16"/>
      <c r="Y5" s="15"/>
      <c r="Z5" s="16"/>
      <c r="AA5" s="15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8.75">
      <c r="A6" s="3">
        <v>0.25881904999999999</v>
      </c>
      <c r="B6" s="2"/>
      <c r="C6" s="2"/>
      <c r="D6" s="2"/>
      <c r="E6" s="3" t="s">
        <v>16</v>
      </c>
      <c r="F6" s="3">
        <f>(F2+G2)/2</f>
        <v>5.3669337198386201E-2</v>
      </c>
      <c r="G6" s="3">
        <f>(H2+I2)/2</f>
        <v>0.1610080115951586</v>
      </c>
      <c r="H6" s="3">
        <f>(J2+K2)/2</f>
        <v>0.26834668599193101</v>
      </c>
      <c r="I6" s="3">
        <f>(L2+M2)/2</f>
        <v>0.37568536038870337</v>
      </c>
      <c r="J6" s="3">
        <f>(N2+O2)/2</f>
        <v>0.48302403478547584</v>
      </c>
      <c r="K6" s="3">
        <f>(P2+Q2)/2</f>
        <v>0.5903627091822482</v>
      </c>
      <c r="Q6" s="9"/>
      <c r="R6" s="16"/>
      <c r="S6" s="9"/>
      <c r="T6" s="16"/>
      <c r="U6" s="9"/>
      <c r="V6" s="16"/>
      <c r="W6" s="9"/>
      <c r="X6" s="16"/>
      <c r="Y6" s="9"/>
      <c r="Z6" s="16"/>
      <c r="AA6" s="9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8.75">
      <c r="A7" s="3">
        <v>0.32182852000000001</v>
      </c>
      <c r="B7" s="2"/>
      <c r="C7" s="2"/>
      <c r="D7" s="2"/>
      <c r="E7" s="3" t="s">
        <v>17</v>
      </c>
      <c r="F7" s="3">
        <f t="shared" ref="F7:K7" si="16">F6*F5</f>
        <v>0.53669337198386202</v>
      </c>
      <c r="G7" s="7">
        <f t="shared" si="16"/>
        <v>1.9320961391419031</v>
      </c>
      <c r="H7" s="7">
        <f t="shared" si="16"/>
        <v>4.8302403478547582</v>
      </c>
      <c r="I7" s="7">
        <f t="shared" si="16"/>
        <v>2.2541121623322202</v>
      </c>
      <c r="J7" s="7">
        <f t="shared" si="16"/>
        <v>8.6944326261385658</v>
      </c>
      <c r="K7" s="7">
        <f t="shared" si="16"/>
        <v>3.542176255093489</v>
      </c>
      <c r="Q7" s="9"/>
      <c r="R7" s="16"/>
      <c r="S7" s="9"/>
      <c r="T7" s="16"/>
      <c r="U7" s="9"/>
      <c r="V7" s="16"/>
      <c r="W7" s="17"/>
      <c r="X7" s="16"/>
      <c r="Y7" s="17"/>
      <c r="Z7" s="16"/>
      <c r="AA7" s="9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18.75">
      <c r="A8" s="3">
        <v>0.39726557000000001</v>
      </c>
      <c r="B8" s="2"/>
      <c r="C8" s="2"/>
      <c r="D8" s="2"/>
      <c r="E8" s="3" t="s">
        <v>18</v>
      </c>
      <c r="F8" s="3">
        <f>SUM($F$7:$Y$7)/SUM($F$5:$Y$5)</f>
        <v>0.31128215575063994</v>
      </c>
      <c r="G8" s="10"/>
      <c r="H8" s="10"/>
      <c r="I8" s="10"/>
      <c r="J8" s="10"/>
      <c r="K8" s="10"/>
      <c r="Q8" s="9"/>
      <c r="R8" s="16"/>
      <c r="S8" s="9"/>
      <c r="T8" s="16"/>
      <c r="U8" s="9"/>
      <c r="V8" s="16"/>
      <c r="W8" s="9"/>
      <c r="X8" s="16"/>
      <c r="Y8" s="9"/>
      <c r="Z8" s="16"/>
      <c r="AA8" s="9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18.75">
      <c r="A9" s="3">
        <v>0.45088424999999999</v>
      </c>
      <c r="B9" s="2"/>
      <c r="C9" s="2"/>
      <c r="D9" s="2"/>
      <c r="E9" s="3" t="s">
        <v>21</v>
      </c>
      <c r="F9" s="3">
        <f>F8-$F$6</f>
        <v>0.25761281855225376</v>
      </c>
      <c r="G9" s="8">
        <f t="shared" ref="G9" si="17">G8-$F$6</f>
        <v>-5.3669337198386201E-2</v>
      </c>
      <c r="H9" s="8">
        <f t="shared" ref="H9" si="18">H8-$F$6</f>
        <v>-5.3669337198386201E-2</v>
      </c>
      <c r="I9" s="8">
        <f t="shared" ref="I9" si="19">I8-$F$6</f>
        <v>-5.3669337198386201E-2</v>
      </c>
      <c r="J9" s="8">
        <f t="shared" ref="J9" si="20">J8-$F$6</f>
        <v>-5.3669337198386201E-2</v>
      </c>
      <c r="K9" s="8">
        <f t="shared" ref="K9" si="21">K8-$F$6</f>
        <v>-5.3669337198386201E-2</v>
      </c>
      <c r="Q9" s="9"/>
      <c r="R9" s="16"/>
      <c r="S9" s="9"/>
      <c r="T9" s="16"/>
      <c r="U9" s="9"/>
      <c r="V9" s="16"/>
      <c r="W9" s="9"/>
      <c r="X9" s="16"/>
      <c r="Y9" s="9"/>
      <c r="Z9" s="16"/>
      <c r="AA9" s="9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8.75">
      <c r="A10" s="3">
        <v>0.47281247999999998</v>
      </c>
      <c r="B10" s="2"/>
      <c r="C10" s="2"/>
      <c r="D10" s="2"/>
      <c r="E10" s="3" t="s">
        <v>22</v>
      </c>
      <c r="F10" s="3">
        <f>F9*F9</f>
        <v>6.6364364282436417E-2</v>
      </c>
      <c r="G10" s="3">
        <f t="shared" ref="G10" si="22">G9*G9</f>
        <v>2.8803977553140806E-3</v>
      </c>
      <c r="H10" s="3">
        <f t="shared" ref="H10" si="23">H9*H9</f>
        <v>2.8803977553140806E-3</v>
      </c>
      <c r="I10" s="3">
        <f t="shared" ref="I10" si="24">I9*I9</f>
        <v>2.8803977553140806E-3</v>
      </c>
      <c r="J10" s="3">
        <f t="shared" ref="J10" si="25">J9*J9</f>
        <v>2.8803977553140806E-3</v>
      </c>
      <c r="K10" s="3">
        <f t="shared" ref="K10" si="26">K9*K9</f>
        <v>2.8803977553140806E-3</v>
      </c>
      <c r="Q10" s="9"/>
      <c r="R10" s="16"/>
      <c r="S10" s="9"/>
      <c r="T10" s="16"/>
      <c r="U10" s="9"/>
      <c r="V10" s="16"/>
      <c r="W10" s="9"/>
      <c r="X10" s="16"/>
      <c r="Y10" s="9"/>
      <c r="Z10" s="16"/>
      <c r="AA10" s="9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8.75">
      <c r="A11" s="3">
        <v>0.5</v>
      </c>
      <c r="B11" s="2"/>
      <c r="C11" s="2"/>
      <c r="D11" s="2"/>
      <c r="E11" s="3" t="s">
        <v>19</v>
      </c>
      <c r="F11" s="3">
        <f t="shared" ref="F11:K11" si="27">(F9*F5)/SUM($F$5:$Y$5)</f>
        <v>3.6801831221750535E-2</v>
      </c>
      <c r="G11" s="3">
        <f t="shared" si="27"/>
        <v>-9.2004578054376337E-3</v>
      </c>
      <c r="H11" s="3">
        <f t="shared" si="27"/>
        <v>-1.3800686708156451E-2</v>
      </c>
      <c r="I11" s="3">
        <f t="shared" si="27"/>
        <v>-4.6002289027188168E-3</v>
      </c>
      <c r="J11" s="3">
        <f t="shared" si="27"/>
        <v>-1.3800686708156451E-2</v>
      </c>
      <c r="K11" s="3">
        <f t="shared" si="27"/>
        <v>-4.6002289027188168E-3</v>
      </c>
      <c r="Q11" s="9"/>
      <c r="R11" s="16"/>
      <c r="S11" s="9"/>
      <c r="T11" s="16"/>
      <c r="U11" s="9"/>
      <c r="V11" s="16"/>
      <c r="W11" s="9"/>
      <c r="X11" s="16"/>
      <c r="Y11" s="9"/>
      <c r="Z11" s="16"/>
      <c r="AA11" s="9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8.75">
      <c r="A12" s="3">
        <v>0.56721920999999997</v>
      </c>
      <c r="B12" s="2"/>
      <c r="C12" s="2"/>
      <c r="D12" s="2"/>
      <c r="E12" s="3" t="s">
        <v>20</v>
      </c>
      <c r="F12" s="3">
        <f t="shared" ref="F12:K12" si="28">(F10*F5)/SUM($F$5:$Q$5)</f>
        <v>9.4806234689194888E-3</v>
      </c>
      <c r="G12" s="3">
        <f t="shared" si="28"/>
        <v>4.9378247233955669E-4</v>
      </c>
      <c r="H12" s="3">
        <f t="shared" si="28"/>
        <v>7.4067370850933504E-4</v>
      </c>
      <c r="I12" s="3">
        <f t="shared" si="28"/>
        <v>2.4689123616977835E-4</v>
      </c>
      <c r="J12" s="3">
        <f t="shared" si="28"/>
        <v>7.4067370850933504E-4</v>
      </c>
      <c r="K12" s="3">
        <f t="shared" si="28"/>
        <v>2.4689123616977835E-4</v>
      </c>
      <c r="Q12" s="9"/>
      <c r="R12" s="16"/>
      <c r="S12" s="9"/>
      <c r="T12" s="16"/>
      <c r="U12" s="9"/>
      <c r="V12" s="16"/>
      <c r="W12" s="9"/>
      <c r="X12" s="16"/>
      <c r="Y12" s="9"/>
      <c r="Z12" s="16"/>
      <c r="AA12" s="9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8.75">
      <c r="A13" s="3">
        <v>0.65158406000000002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8.75">
      <c r="A14" s="3">
        <v>0.69762747000000003</v>
      </c>
      <c r="B14" s="2"/>
      <c r="C14" s="2"/>
      <c r="D14" s="2"/>
      <c r="E14" s="13" t="s">
        <v>15</v>
      </c>
      <c r="F14" s="13">
        <f>COUNTIFS($A$1:$A$360, "&gt;="&amp;R2,$A$1:$A$360,"&lt;"&amp;S2)</f>
        <v>24</v>
      </c>
      <c r="G14" s="13">
        <f>COUNTIFS($A$1:$A$360, "&gt;="&amp;T2,$A$1:$A$360,"&lt;"&amp;U2)</f>
        <v>6</v>
      </c>
      <c r="H14" s="13">
        <f>COUNTIFS($A$1:$A$360, "&gt;="&amp;V2,$A$1:$A$360,"&lt;"&amp;W2)</f>
        <v>36</v>
      </c>
      <c r="I14" s="13">
        <f>COUNTIFS($A$1:$A$360, "&gt;="&amp;X2,$A$1:$A$360,"&lt;"&amp;Y2)</f>
        <v>33</v>
      </c>
      <c r="J14" s="13">
        <f>COUNTIFS($A$1:$A$360, "&gt;="&amp;Z2,$A$1:$A$360,"&lt;"&amp;AA2)</f>
        <v>12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8.75">
      <c r="A15" s="3">
        <v>0.69687208</v>
      </c>
      <c r="B15" s="2"/>
      <c r="C15" s="2"/>
      <c r="D15" s="2"/>
      <c r="E15" s="3" t="s">
        <v>16</v>
      </c>
      <c r="F15" s="3">
        <f>(R2+S2)/2</f>
        <v>0.69770138357902056</v>
      </c>
      <c r="G15" s="3">
        <f>(T2+U2)/2</f>
        <v>0.80504005797579292</v>
      </c>
      <c r="H15" s="3">
        <f>(V2+W2)/2</f>
        <v>0.91237873237256528</v>
      </c>
      <c r="I15" s="3">
        <f>(X2+Y2)/2</f>
        <v>1.0197174067693378</v>
      </c>
      <c r="J15" s="3">
        <f>(Z2+AA2)/2</f>
        <v>1.1270560811661099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8.75">
      <c r="A16" s="3">
        <v>0.70710678000000005</v>
      </c>
      <c r="B16" s="2"/>
      <c r="C16" s="2"/>
      <c r="D16" s="2"/>
      <c r="E16" s="3" t="s">
        <v>17</v>
      </c>
      <c r="F16" s="3">
        <f>F15*F14</f>
        <v>16.744833205896494</v>
      </c>
      <c r="G16" s="3">
        <f>G15*G14</f>
        <v>4.8302403478547573</v>
      </c>
      <c r="H16" s="14">
        <f>H15*H14</f>
        <v>32.845634365412351</v>
      </c>
      <c r="I16" s="14">
        <f>I15*I14</f>
        <v>33.650674423388146</v>
      </c>
      <c r="J16" s="14">
        <f>J15*J14</f>
        <v>13.524672973993319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.75">
      <c r="A17" s="3">
        <v>0.77395484999999997</v>
      </c>
      <c r="B17" s="2"/>
      <c r="C17" s="2"/>
      <c r="D17" s="2"/>
      <c r="E17" s="3" t="s">
        <v>18</v>
      </c>
      <c r="F17" s="3">
        <f>SUM($F$7:$Y$7)/SUM($F$5:$Y$5)</f>
        <v>0.31128215575063994</v>
      </c>
      <c r="G17" s="3"/>
      <c r="H17" s="3"/>
      <c r="I17" s="3"/>
      <c r="J17" s="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8.75">
      <c r="A18" s="3">
        <v>0.86149818</v>
      </c>
      <c r="B18" s="2"/>
      <c r="C18" s="2"/>
      <c r="D18" s="2"/>
      <c r="E18" s="3" t="s">
        <v>21</v>
      </c>
      <c r="F18" s="3">
        <f t="shared" ref="F18" si="29">F17-$F$6</f>
        <v>0.25761281855225376</v>
      </c>
      <c r="G18" s="3">
        <f t="shared" ref="G18" si="30">G17-$F$6</f>
        <v>-5.3669337198386201E-2</v>
      </c>
      <c r="H18" s="3">
        <f t="shared" ref="H18" si="31">H17-$F$6</f>
        <v>-5.3669337198386201E-2</v>
      </c>
      <c r="I18" s="3">
        <f t="shared" ref="I18" si="32">I17-$F$6</f>
        <v>-5.3669337198386201E-2</v>
      </c>
      <c r="J18" s="3">
        <f t="shared" ref="J18" si="33">J17-$F$6</f>
        <v>-5.3669337198386201E-2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8.75">
      <c r="A19" s="3">
        <v>0.89682852000000002</v>
      </c>
      <c r="B19" s="2"/>
      <c r="C19" s="2"/>
      <c r="D19" s="2"/>
      <c r="E19" s="3" t="s">
        <v>22</v>
      </c>
      <c r="F19" s="3">
        <f t="shared" ref="F19" si="34">F18*F18</f>
        <v>6.6364364282436417E-2</v>
      </c>
      <c r="G19" s="3">
        <f t="shared" ref="G19" si="35">G18*G18</f>
        <v>2.8803977553140806E-3</v>
      </c>
      <c r="H19" s="3">
        <f t="shared" ref="H19" si="36">H18*H18</f>
        <v>2.8803977553140806E-3</v>
      </c>
      <c r="I19" s="3">
        <f t="shared" ref="I19" si="37">I18*I18</f>
        <v>2.8803977553140806E-3</v>
      </c>
      <c r="J19" s="3">
        <f t="shared" ref="J19" si="38">J18*J18</f>
        <v>2.8803977553140806E-3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8.75">
      <c r="A20" s="3">
        <v>0.87344098999999997</v>
      </c>
      <c r="B20" s="2"/>
      <c r="C20" s="2"/>
      <c r="D20" s="2"/>
      <c r="E20" s="3" t="s">
        <v>19</v>
      </c>
      <c r="F20" s="3">
        <f>(F18*F14)/SUM($F$5:$Y$5)</f>
        <v>8.8324394932201303E-2</v>
      </c>
      <c r="G20" s="3">
        <f>(G18*G14)/SUM($F$5:$Y$5)</f>
        <v>-4.6002289027188168E-3</v>
      </c>
      <c r="H20" s="3">
        <f>(H18*H14)/SUM($F$5:$Y$5)</f>
        <v>-2.7601373416312903E-2</v>
      </c>
      <c r="I20" s="3">
        <f>(I18*I14)/SUM($F$5:$Y$5)</f>
        <v>-2.5301258964953496E-2</v>
      </c>
      <c r="J20" s="3">
        <f>(J18*J14)/SUM($F$5:$Y$5)</f>
        <v>-9.2004578054376337E-3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8.75">
      <c r="A21" s="3">
        <v>0.86602539999999995</v>
      </c>
      <c r="B21" s="2"/>
      <c r="C21" s="2"/>
      <c r="D21" s="2"/>
      <c r="E21" s="3" t="s">
        <v>20</v>
      </c>
      <c r="F21" s="3">
        <f>(F19*F14)/SUM($F$5:$Q$5)</f>
        <v>2.2753496325406772E-2</v>
      </c>
      <c r="G21" s="3">
        <f>(G19*G14)/SUM($F$5:$Q$5)</f>
        <v>2.4689123616977835E-4</v>
      </c>
      <c r="H21" s="3">
        <f>(H19*H14)/SUM($F$5:$Q$5)</f>
        <v>1.4813474170186701E-3</v>
      </c>
      <c r="I21" s="3">
        <f>(I19*I14)/SUM($F$5:$Q$5)</f>
        <v>1.3579017989337808E-3</v>
      </c>
      <c r="J21" s="3">
        <f>(J19*J14)/SUM($F$5:$Q$5)</f>
        <v>4.9378247233955669E-4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8.75">
      <c r="A22" s="3">
        <v>0.92794675000000004</v>
      </c>
      <c r="B22" s="2"/>
      <c r="C22" s="2"/>
      <c r="D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8.75">
      <c r="A23" s="3">
        <v>1.0127025999999999</v>
      </c>
      <c r="B23" s="2"/>
      <c r="C23" s="2"/>
      <c r="D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8.75">
      <c r="A24" s="3">
        <v>1.0349121999999999</v>
      </c>
      <c r="B24" s="2"/>
      <c r="C24" s="2"/>
      <c r="D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8.75">
      <c r="A25" s="3">
        <v>0.99048634999999996</v>
      </c>
      <c r="B25" s="2"/>
      <c r="C25" s="2"/>
      <c r="D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18.75">
      <c r="A26" s="3">
        <v>0.96592582999999999</v>
      </c>
      <c r="B26" s="2"/>
      <c r="C26" s="2"/>
      <c r="D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18.75">
      <c r="A27" s="3">
        <v>1.0187006000000001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ht="18.75">
      <c r="A28" s="3">
        <v>1.0948929999999999</v>
      </c>
      <c r="B28" s="2"/>
      <c r="C28" s="2"/>
      <c r="D28" s="2"/>
      <c r="E28" s="2" t="s">
        <v>36</v>
      </c>
      <c r="F28" s="2">
        <v>0.95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ht="18.75">
      <c r="A29" s="3">
        <v>1.1024683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ht="18.75">
      <c r="A30" s="3">
        <v>1.0400316999999999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8.75">
      <c r="A31" s="3">
        <v>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ht="18.75">
      <c r="A32" s="3">
        <v>1.0400316999999999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ht="18.75">
      <c r="A33" s="3">
        <v>1.1024683</v>
      </c>
      <c r="B33" s="2"/>
      <c r="C33" s="2"/>
      <c r="D33" s="2"/>
      <c r="E33" s="18"/>
      <c r="F33" s="18"/>
      <c r="G33" s="18"/>
      <c r="H33" s="18"/>
      <c r="I33" s="18"/>
      <c r="J33" s="18"/>
      <c r="K33" s="1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8.75">
      <c r="A34" s="3">
        <v>1.0948929999999999</v>
      </c>
      <c r="B34" s="2"/>
      <c r="C34" s="2"/>
      <c r="D34" s="2"/>
      <c r="E34" s="3" t="s">
        <v>35</v>
      </c>
      <c r="F34" s="3">
        <f>_xlfn.NORM.DIST(G2, $F$8, $F$28, TRUE) - _xlfn.NORM.DIST(F2, $F$8, $F$28, TRUE)</f>
        <v>4.3427118627099803E-2</v>
      </c>
      <c r="G34" s="3">
        <f>_xlfn.NORM.DIST(I2, $F$8, $F$28, TRUE) - _xlfn.NORM.DIST(H2, $F$8, $F$28, TRUE)</f>
        <v>4.4492217513187826E-2</v>
      </c>
      <c r="H34" s="3">
        <f>_xlfn.NORM.DIST(K2, $F$8, $F$28, TRUE) - _xlfn.NORM.DIST(J2, $F$8, $F$28, TRUE)</f>
        <v>4.500581679976895E-2</v>
      </c>
      <c r="I34" s="3">
        <f>_xlfn.NORM.DIST(M2, $F$8, $F$28, TRUE) - _xlfn.NORM.DIST(L2, $F$8, $F$28, TRUE)</f>
        <v>4.4948458677798619E-2</v>
      </c>
      <c r="J34" s="3">
        <f>_xlfn.NORM.DIST(O2, $F$8, $F$28, TRUE) - _xlfn.NORM.DIST(N2, $F$8, $F$28, TRUE)</f>
        <v>4.4322323539024655E-2</v>
      </c>
      <c r="K34" s="3">
        <f>_xlfn.NORM.DIST(Q2, $F$8, $F$28, TRUE) - _xlfn.NORM.DIST(P2, $F$8, $F$28, TRUE)</f>
        <v>4.3151092418428183E-2</v>
      </c>
      <c r="L34" s="16"/>
      <c r="M34" s="16"/>
      <c r="N34" s="16"/>
      <c r="O34" s="16"/>
      <c r="Q34" s="9"/>
      <c r="R34" s="16"/>
      <c r="S34" s="9"/>
      <c r="T34" s="16"/>
      <c r="U34" s="9"/>
      <c r="V34" s="16"/>
      <c r="W34" s="9"/>
      <c r="X34" s="16"/>
      <c r="Y34" s="9"/>
      <c r="Z34" s="16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8.75">
      <c r="A35" s="3">
        <v>1.0187006000000001</v>
      </c>
      <c r="B35" s="2"/>
      <c r="C35" s="2"/>
      <c r="D35" s="2"/>
      <c r="E35" s="3" t="s">
        <v>37</v>
      </c>
      <c r="F35" s="3">
        <f>$B$5*F34</f>
        <v>15.633762705755929</v>
      </c>
      <c r="G35" s="3">
        <f t="shared" ref="G35" si="39">$B$5*G34</f>
        <v>16.017198304747616</v>
      </c>
      <c r="H35" s="3">
        <f t="shared" ref="H35" si="40">$B$5*H34</f>
        <v>16.202094047916823</v>
      </c>
      <c r="I35" s="3">
        <f t="shared" ref="I35" si="41">$B$5*I34</f>
        <v>16.181445124007503</v>
      </c>
      <c r="J35" s="3">
        <f t="shared" ref="J35" si="42">$B$5*J34</f>
        <v>15.956036474048876</v>
      </c>
      <c r="K35" s="3">
        <f t="shared" ref="K35" si="43">$B$5*K34</f>
        <v>15.534393270634146</v>
      </c>
      <c r="Q35" s="9"/>
      <c r="R35" s="16"/>
      <c r="S35" s="9"/>
      <c r="T35" s="16"/>
      <c r="U35" s="9"/>
      <c r="V35" s="16"/>
      <c r="W35" s="9"/>
      <c r="X35" s="16"/>
      <c r="Y35" s="9"/>
      <c r="Z35" s="16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8.75">
      <c r="A36" s="3">
        <v>0.96592582999999999</v>
      </c>
      <c r="B36" s="2"/>
      <c r="C36" s="2"/>
      <c r="D36" s="2"/>
      <c r="E36" s="3" t="s">
        <v>39</v>
      </c>
      <c r="F36" s="3">
        <f t="shared" ref="F36:K36" si="44">((F5-F35)*(F5-F35))/F35</f>
        <v>2.0301755132231105</v>
      </c>
      <c r="G36" s="3">
        <f t="shared" si="44"/>
        <v>1.0075346457366225</v>
      </c>
      <c r="H36" s="3">
        <f t="shared" si="44"/>
        <v>0.19950913770629095</v>
      </c>
      <c r="I36" s="3">
        <f t="shared" si="44"/>
        <v>6.406215515286636</v>
      </c>
      <c r="J36" s="3">
        <f t="shared" si="44"/>
        <v>0.26183111966517275</v>
      </c>
      <c r="K36" s="3">
        <f t="shared" si="44"/>
        <v>5.8518317037175649</v>
      </c>
      <c r="Q36" s="9"/>
      <c r="R36" s="16"/>
      <c r="S36" s="9"/>
      <c r="T36" s="16"/>
      <c r="U36" s="9"/>
      <c r="V36" s="16"/>
      <c r="W36" s="9"/>
      <c r="X36" s="16"/>
      <c r="Y36" s="9"/>
      <c r="Z36" s="16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8.75">
      <c r="A37" s="3">
        <v>0.99048634999999996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8.75">
      <c r="A38" s="3">
        <v>1.0349121999999999</v>
      </c>
      <c r="B38" s="2"/>
      <c r="C38" s="2"/>
      <c r="D38" s="2"/>
      <c r="E38" s="3" t="s">
        <v>35</v>
      </c>
      <c r="F38" s="3">
        <f>_xlfn.NORM.DIST(S2, $F$8, $F$28, TRUE) - _xlfn.NORM.DIST(R2, $F$8, $F$28, TRUE)</f>
        <v>4.1478460550743002E-2</v>
      </c>
      <c r="G38" s="3">
        <f>_xlfn.NORM.DIST(U2, $F$8, $F$28, TRUE) - _xlfn.NORM.DIST(T2, $F$8, $F$28, TRUE)</f>
        <v>3.9365432116461707E-2</v>
      </c>
      <c r="H38" s="3">
        <f>_xlfn.NORM.DIST(W2, $F$8, $F$28, TRUE) - _xlfn.NORM.DIST(V2, $F$8, $F$28, TRUE)</f>
        <v>3.6886629656279868E-2</v>
      </c>
      <c r="I38" s="3">
        <f>_xlfn.NORM.DIST(Y2, $F$8, $F$28, TRUE) - _xlfn.NORM.DIST(X2, $F$8, $F$28, TRUE)</f>
        <v>3.4125929239217645E-2</v>
      </c>
      <c r="J38" s="3">
        <f>_xlfn.NORM.DIST(AA2, $F$8, $F$28, TRUE) - _xlfn.NORM.DIST(Z2, $F$8, $F$28, TRUE)</f>
        <v>3.1171776523813644E-2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8.75">
      <c r="A39" s="3">
        <v>1.0127025999999999</v>
      </c>
      <c r="B39" s="2"/>
      <c r="C39" s="2"/>
      <c r="D39" s="2"/>
      <c r="E39" s="3" t="s">
        <v>37</v>
      </c>
      <c r="F39" s="3">
        <f t="shared" ref="F39" si="45">$B$5*F38</f>
        <v>14.932245798267481</v>
      </c>
      <c r="G39" s="3">
        <f t="shared" ref="G39" si="46">$B$5*G38</f>
        <v>14.171555561926215</v>
      </c>
      <c r="H39" s="3">
        <f t="shared" ref="H39" si="47">$B$5*H38</f>
        <v>13.279186676260753</v>
      </c>
      <c r="I39" s="6">
        <f t="shared" ref="I39" si="48">$B$5*I38</f>
        <v>12.285334526118351</v>
      </c>
      <c r="J39" s="3">
        <f t="shared" ref="J39" si="49">$B$5*J38</f>
        <v>11.221839548572913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8.75">
      <c r="A40" s="3">
        <v>0.92794675000000004</v>
      </c>
      <c r="B40" s="2"/>
      <c r="C40" s="2"/>
      <c r="D40" s="2"/>
      <c r="E40" s="3" t="s">
        <v>39</v>
      </c>
      <c r="F40" s="3">
        <f>((F14-F39)*(F14-F39))/F39</f>
        <v>5.5064835774788712</v>
      </c>
      <c r="G40" s="3">
        <f>((G14-G39)*(G14-G39))/G39</f>
        <v>4.7118553788862414</v>
      </c>
      <c r="H40" s="3">
        <f>((H14-H39)*(H14-H39))/H39</f>
        <v>38.875525337337308</v>
      </c>
      <c r="I40" s="6">
        <f>((I14-I39)*(I14-I39))/I39</f>
        <v>34.927609401483764</v>
      </c>
      <c r="J40" s="3">
        <f>((J14-J39)*(J14-J39))/J39</f>
        <v>5.3960287486218304E-2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8.75">
      <c r="A41" s="3">
        <v>0.86602539999999995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8.75">
      <c r="A42" s="3">
        <v>0.87344098999999997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8.75">
      <c r="A43" s="3">
        <v>0.89682852000000002</v>
      </c>
      <c r="B43" s="2"/>
      <c r="C43" s="2"/>
      <c r="D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8.75">
      <c r="A44" s="3">
        <v>0.86149818</v>
      </c>
      <c r="B44" s="2"/>
      <c r="C44" s="2"/>
      <c r="D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8.75">
      <c r="A45" s="3">
        <v>0.77395484999999997</v>
      </c>
      <c r="B45" s="2"/>
      <c r="C45" s="2"/>
      <c r="D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8.75">
      <c r="A46" s="3">
        <v>0.70710678000000005</v>
      </c>
      <c r="B46" s="2"/>
      <c r="C46" s="2"/>
      <c r="D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8.75">
      <c r="A47" s="3">
        <v>0.69687208</v>
      </c>
      <c r="B47" s="2"/>
      <c r="C47" s="2"/>
      <c r="D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8.75">
      <c r="A48" s="3">
        <v>0.69762747000000003</v>
      </c>
      <c r="B48" s="2"/>
      <c r="C48" s="2"/>
      <c r="D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8.75">
      <c r="A49" s="3">
        <v>0.65158406000000002</v>
      </c>
      <c r="B49" s="2"/>
      <c r="C49" s="2"/>
      <c r="D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8.75">
      <c r="A50" s="3">
        <v>0.56721920999999997</v>
      </c>
      <c r="B50" s="2"/>
      <c r="C50" s="2"/>
      <c r="D50" s="2"/>
      <c r="E50" s="3" t="s">
        <v>38</v>
      </c>
      <c r="F50" s="3">
        <f>SUM(F36:Y36)</f>
        <v>15.757097635335397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8.75">
      <c r="A51" s="3">
        <v>0.5</v>
      </c>
      <c r="B51" s="2"/>
      <c r="C51" s="2"/>
      <c r="D51" s="2"/>
      <c r="E51" s="3" t="s">
        <v>40</v>
      </c>
      <c r="F51" s="3">
        <f>_xlfn.CHISQ.INV(0.95,6)</f>
        <v>12.591587243743977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8.75">
      <c r="A52" s="3">
        <v>0.47281247999999998</v>
      </c>
      <c r="B52" s="2"/>
      <c r="C52" s="2"/>
      <c r="D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8.75">
      <c r="A53" s="3">
        <v>0.45088424999999999</v>
      </c>
      <c r="B53" s="2"/>
      <c r="C53" s="2"/>
      <c r="D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8.75">
      <c r="A54" s="3">
        <v>0.39726557000000001</v>
      </c>
      <c r="B54" s="2"/>
      <c r="C54" s="2"/>
      <c r="D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18.75">
      <c r="A55" s="3">
        <v>0.32182852000000001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8.75">
      <c r="A56" s="3">
        <v>0.25881904999999999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ht="18.75">
      <c r="A57" s="3">
        <v>0.21653149999999999</v>
      </c>
      <c r="B57" s="2"/>
      <c r="C57" s="2"/>
      <c r="D57" s="2"/>
      <c r="E57" s="2" t="s">
        <v>16</v>
      </c>
      <c r="F57" s="2" t="s">
        <v>15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</row>
    <row r="58" spans="1:47" ht="18.75">
      <c r="A58" s="3">
        <v>0.17341402</v>
      </c>
      <c r="B58" s="2"/>
      <c r="C58" s="2"/>
      <c r="D58" s="2"/>
      <c r="E58" s="2">
        <f>F6</f>
        <v>5.3669337198386201E-2</v>
      </c>
      <c r="F58" s="2">
        <f>F5</f>
        <v>10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ht="18.75">
      <c r="A59" s="3">
        <v>0.11587409</v>
      </c>
      <c r="B59" s="2"/>
      <c r="C59" s="2"/>
      <c r="D59" s="2"/>
      <c r="E59" s="2">
        <f>G6</f>
        <v>0.1610080115951586</v>
      </c>
      <c r="F59" s="2">
        <f>G5</f>
        <v>12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8.75">
      <c r="A60" s="3">
        <v>5.4505751999999998E-2</v>
      </c>
      <c r="B60" s="2"/>
      <c r="C60" s="2"/>
      <c r="D60" s="2"/>
      <c r="E60" s="2">
        <f>H6</f>
        <v>0.26834668599193101</v>
      </c>
      <c r="F60" s="2">
        <f>H5</f>
        <v>18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8.75">
      <c r="A61" s="3">
        <v>1.2246064000000001E-16</v>
      </c>
      <c r="B61" s="2"/>
      <c r="C61" s="2"/>
      <c r="D61" s="2"/>
      <c r="E61" s="2">
        <f>I6</f>
        <v>0.37568536038870337</v>
      </c>
      <c r="F61" s="2">
        <f>I5</f>
        <v>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8.75">
      <c r="A62" s="3">
        <v>-5.4505751999999998E-2</v>
      </c>
      <c r="B62" s="2"/>
      <c r="C62" s="2"/>
      <c r="D62" s="2"/>
      <c r="E62" s="2">
        <f>J6</f>
        <v>0.48302403478547584</v>
      </c>
      <c r="F62" s="2">
        <f>J5</f>
        <v>18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8.75">
      <c r="A63" s="3">
        <v>-0.11587409</v>
      </c>
      <c r="B63" s="2"/>
      <c r="C63" s="2"/>
      <c r="D63" s="2"/>
      <c r="E63" s="2">
        <f>K6</f>
        <v>0.5903627091822482</v>
      </c>
      <c r="F63" s="2">
        <f>K5</f>
        <v>6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18.75">
      <c r="A64" s="3">
        <v>-0.17341402</v>
      </c>
      <c r="B64" s="2"/>
      <c r="C64" s="2"/>
      <c r="D64" s="2"/>
      <c r="E64" s="2">
        <f>F15</f>
        <v>0.69770138357902056</v>
      </c>
      <c r="F64" s="2">
        <f>F14</f>
        <v>24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18.75">
      <c r="A65" s="3">
        <v>-0.21653149999999999</v>
      </c>
      <c r="B65" s="2"/>
      <c r="C65" s="2"/>
      <c r="D65" s="2"/>
      <c r="E65" s="2">
        <f>G15</f>
        <v>0.80504005797579292</v>
      </c>
      <c r="F65" s="2">
        <f>G14</f>
        <v>6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8.75">
      <c r="A66" s="3">
        <v>-0.25881904999999999</v>
      </c>
      <c r="B66" s="2"/>
      <c r="C66" s="2"/>
      <c r="D66" s="2"/>
      <c r="E66" s="2">
        <f>H15</f>
        <v>0.91237873237256528</v>
      </c>
      <c r="F66" s="2">
        <f>H14</f>
        <v>36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ht="18.75">
      <c r="A67" s="3">
        <v>-0.32182852000000001</v>
      </c>
      <c r="B67" s="2"/>
      <c r="C67" s="2"/>
      <c r="D67" s="2"/>
      <c r="E67" s="2">
        <f>I15</f>
        <v>1.0197174067693378</v>
      </c>
      <c r="F67" s="2">
        <f>I14</f>
        <v>33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ht="18.75">
      <c r="A68" s="3">
        <v>-0.39726557000000001</v>
      </c>
      <c r="B68" s="2"/>
      <c r="C68" s="2"/>
      <c r="D68" s="2"/>
      <c r="E68" s="2">
        <f>J15</f>
        <v>1.1270560811661099</v>
      </c>
      <c r="F68" s="2">
        <f>J14</f>
        <v>12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ht="18.75">
      <c r="A69" s="3">
        <v>-0.45088424999999999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ht="18.75">
      <c r="A70" s="3">
        <v>-0.47281247999999998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ht="18.75">
      <c r="A71" s="3">
        <v>-0.5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ht="18.75">
      <c r="A72" s="3">
        <v>-0.56721920999999997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8.75">
      <c r="A73" s="3">
        <v>-0.65158406000000002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8.75">
      <c r="A74" s="3">
        <v>-0.69762747000000003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.75">
      <c r="A75" s="3">
        <v>-0.69687208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ht="18.75">
      <c r="A76" s="3">
        <v>-0.70710678000000005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ht="18.75">
      <c r="A77" s="3">
        <v>-0.77395484999999997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ht="18.75">
      <c r="A78" s="3">
        <v>-0.86149818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ht="18.75">
      <c r="A79" s="3">
        <v>-0.89682852000000002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ht="18.75">
      <c r="A80" s="3">
        <v>-0.87344098999999997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ht="18.75">
      <c r="A81" s="3">
        <v>-0.86602539999999995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ht="18.75">
      <c r="A82" s="3">
        <v>-0.92794675000000004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ht="18.75">
      <c r="A83" s="3">
        <v>-1.0127025999999999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ht="18.75">
      <c r="A84" s="3">
        <v>-1.0349121999999999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ht="18.75">
      <c r="A85" s="3">
        <v>-0.99048634999999996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ht="18.75">
      <c r="A86" s="3">
        <v>-0.96592582999999999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ht="18.75">
      <c r="A87" s="3">
        <v>-1.0187006000000001</v>
      </c>
      <c r="B87" s="2"/>
      <c r="C87" s="2"/>
      <c r="D87" s="2"/>
      <c r="E87" s="2"/>
      <c r="F87" s="2"/>
      <c r="G87" s="2"/>
      <c r="H87" s="11" t="s">
        <v>5</v>
      </c>
      <c r="I87" s="12" t="s">
        <v>6</v>
      </c>
      <c r="J87" s="12" t="s">
        <v>7</v>
      </c>
      <c r="K87" s="12" t="s">
        <v>8</v>
      </c>
      <c r="L87" s="12" t="s">
        <v>9</v>
      </c>
      <c r="M87" s="12" t="s">
        <v>10</v>
      </c>
      <c r="P87" s="3" t="s">
        <v>42</v>
      </c>
      <c r="Q87" s="3" t="s">
        <v>43</v>
      </c>
      <c r="R87" s="3" t="s">
        <v>44</v>
      </c>
      <c r="S87" s="3" t="s">
        <v>45</v>
      </c>
      <c r="T87" s="3" t="s">
        <v>46</v>
      </c>
      <c r="U87" s="3" t="s">
        <v>47</v>
      </c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ht="18.75">
      <c r="A88" s="3">
        <v>-1.0948929999999999</v>
      </c>
      <c r="B88" s="2"/>
      <c r="C88" s="2"/>
      <c r="D88" s="2"/>
      <c r="E88" s="2"/>
      <c r="F88" s="2"/>
      <c r="G88" s="2"/>
      <c r="H88" s="12">
        <f>MAX((D88-G88/2),0)</f>
        <v>0</v>
      </c>
      <c r="I88" s="12">
        <f>G88</f>
        <v>0</v>
      </c>
      <c r="J88" s="12">
        <f>I88</f>
        <v>0</v>
      </c>
      <c r="K88" s="12">
        <f>J88+$E$2</f>
        <v>0.1073386743967724</v>
      </c>
      <c r="L88" s="12">
        <f t="shared" ref="L88" si="50">K88</f>
        <v>0.1073386743967724</v>
      </c>
      <c r="M88" s="12">
        <f t="shared" ref="M88" si="51">L88+$E$2</f>
        <v>0.2146773487935448</v>
      </c>
      <c r="O88" s="15"/>
      <c r="P88" s="13">
        <v>10</v>
      </c>
      <c r="Q88" s="13">
        <v>12</v>
      </c>
      <c r="R88" s="13">
        <v>18</v>
      </c>
      <c r="S88" s="13">
        <v>6</v>
      </c>
      <c r="T88" s="13">
        <v>6</v>
      </c>
      <c r="U88" s="13">
        <v>18</v>
      </c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ht="18.75">
      <c r="A89" s="3">
        <v>-1.1024683</v>
      </c>
      <c r="B89" s="2"/>
      <c r="C89" s="2"/>
      <c r="D89" s="2"/>
      <c r="E89" s="2"/>
      <c r="F89" s="2"/>
      <c r="G89" s="2"/>
      <c r="H89" s="12" t="s">
        <v>11</v>
      </c>
      <c r="I89" s="12" t="s">
        <v>12</v>
      </c>
      <c r="J89" s="12" t="s">
        <v>13</v>
      </c>
      <c r="K89" s="12" t="s">
        <v>14</v>
      </c>
      <c r="L89" s="12" t="s">
        <v>23</v>
      </c>
      <c r="M89" s="12" t="s">
        <v>24</v>
      </c>
      <c r="N89" s="2"/>
      <c r="O89" s="2"/>
      <c r="P89" s="3" t="s">
        <v>48</v>
      </c>
      <c r="Q89" s="3" t="s">
        <v>49</v>
      </c>
      <c r="R89" s="3" t="s">
        <v>50</v>
      </c>
      <c r="S89" s="3" t="s">
        <v>51</v>
      </c>
      <c r="T89" s="3" t="s">
        <v>52</v>
      </c>
      <c r="U89" s="3" t="s">
        <v>53</v>
      </c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</row>
    <row r="90" spans="1:47" ht="18.75">
      <c r="A90" s="3">
        <v>-1.0400316999999999</v>
      </c>
      <c r="B90" s="2"/>
      <c r="C90" s="2"/>
      <c r="D90" s="2"/>
      <c r="E90" s="2"/>
      <c r="F90" s="2"/>
      <c r="G90" s="2"/>
      <c r="H90" s="12">
        <f>M88</f>
        <v>0.2146773487935448</v>
      </c>
      <c r="I90" s="12">
        <f t="shared" ref="I90" si="52">H90+$E$2</f>
        <v>0.32201602319031719</v>
      </c>
      <c r="J90" s="12">
        <f t="shared" ref="J90" si="53">I90</f>
        <v>0.32201602319031719</v>
      </c>
      <c r="K90" s="12">
        <f t="shared" ref="K90" si="54">J90+$E$2</f>
        <v>0.42935469758708961</v>
      </c>
      <c r="L90" s="12">
        <f t="shared" ref="L90" si="55">K90</f>
        <v>0.42935469758708961</v>
      </c>
      <c r="M90" s="12">
        <f>L90+$E$2</f>
        <v>0.53669337198386202</v>
      </c>
      <c r="N90" s="2"/>
      <c r="O90" s="2"/>
      <c r="P90" s="13">
        <v>6</v>
      </c>
      <c r="Q90" s="13">
        <v>24</v>
      </c>
      <c r="R90" s="13">
        <v>6</v>
      </c>
      <c r="S90" s="13">
        <v>36</v>
      </c>
      <c r="T90" s="13">
        <v>33</v>
      </c>
      <c r="U90" s="13">
        <v>12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8.75">
      <c r="A91" s="3">
        <v>-1</v>
      </c>
      <c r="B91" s="2"/>
      <c r="C91" s="2"/>
      <c r="D91" s="2"/>
      <c r="E91" s="2"/>
      <c r="F91" s="2"/>
      <c r="G91" s="2"/>
      <c r="H91" s="12" t="s">
        <v>25</v>
      </c>
      <c r="I91" s="12" t="s">
        <v>26</v>
      </c>
      <c r="J91" s="12" t="s">
        <v>27</v>
      </c>
      <c r="K91" s="12" t="s">
        <v>28</v>
      </c>
      <c r="L91" s="12" t="s">
        <v>29</v>
      </c>
      <c r="M91" s="12" t="s">
        <v>30</v>
      </c>
      <c r="N91" s="2"/>
      <c r="O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8.75">
      <c r="A92" s="3">
        <v>-1.0400316999999999</v>
      </c>
      <c r="B92" s="2"/>
      <c r="C92" s="2"/>
      <c r="D92" s="2"/>
      <c r="E92" s="2"/>
      <c r="F92" s="2"/>
      <c r="G92" s="2"/>
      <c r="H92" s="12">
        <f>M90</f>
        <v>0.53669337198386202</v>
      </c>
      <c r="I92" s="12">
        <f>H92+$E$2</f>
        <v>0.64403204638063438</v>
      </c>
      <c r="J92" s="12">
        <f>I92</f>
        <v>0.64403204638063438</v>
      </c>
      <c r="K92" s="12">
        <f>J92+$E$2</f>
        <v>0.75137072077740674</v>
      </c>
      <c r="L92" s="12">
        <f>K92</f>
        <v>0.75137072077740674</v>
      </c>
      <c r="M92" s="12">
        <f>L92+$E$2</f>
        <v>0.8587093951741791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8.75">
      <c r="A93" s="3">
        <v>-1.1024683</v>
      </c>
      <c r="B93" s="2"/>
      <c r="C93" s="2"/>
      <c r="D93" s="2"/>
      <c r="E93" s="2"/>
      <c r="F93" s="2"/>
      <c r="G93" s="2"/>
      <c r="H93" s="12" t="s">
        <v>31</v>
      </c>
      <c r="I93" s="12" t="s">
        <v>32</v>
      </c>
      <c r="J93" s="12" t="s">
        <v>33</v>
      </c>
      <c r="K93" s="12" t="s">
        <v>34</v>
      </c>
      <c r="L93" s="12" t="s">
        <v>41</v>
      </c>
      <c r="M93" s="12" t="s">
        <v>41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ht="18.75">
      <c r="A94" s="3">
        <v>-1.0948929999999999</v>
      </c>
      <c r="B94" s="2"/>
      <c r="C94" s="2"/>
      <c r="D94" s="2"/>
      <c r="E94" s="2"/>
      <c r="F94" s="2"/>
      <c r="G94" s="2"/>
      <c r="H94" s="12">
        <f>M92</f>
        <v>0.8587093951741791</v>
      </c>
      <c r="I94" s="12">
        <f>H94+$E$2</f>
        <v>0.96604806957095146</v>
      </c>
      <c r="J94" s="12">
        <f>I94</f>
        <v>0.96604806957095146</v>
      </c>
      <c r="K94" s="12">
        <f>J94+$E$2</f>
        <v>1.0733867439677238</v>
      </c>
      <c r="L94" s="12" t="s">
        <v>41</v>
      </c>
      <c r="M94" s="12" t="s">
        <v>41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8.75">
      <c r="A95" s="3">
        <v>-1.0187006000000001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ht="18.75">
      <c r="A96" s="3">
        <v>-0.96592582999999999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1:47" ht="18.75">
      <c r="A97" s="3">
        <v>-0.99048634999999996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1:47" ht="18.75">
      <c r="A98" s="3">
        <v>-1.0349121999999999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1:47" ht="18.75">
      <c r="A99" s="3">
        <v>-1.0127025999999999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1:47" ht="18.75">
      <c r="A100" s="3">
        <v>-0.92794675000000004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1:47" ht="18.75">
      <c r="A101" s="3">
        <v>-0.86602539999999995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1:47" ht="18.75">
      <c r="A102" s="3">
        <v>-0.87344098999999997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1:47" ht="18.75">
      <c r="A103" s="3">
        <v>-0.89682852000000002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1:47" ht="18.75">
      <c r="A104" s="3">
        <v>-0.86149818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1:47" ht="18.75">
      <c r="A105" s="3">
        <v>-0.77395484999999997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1:47" ht="18.75">
      <c r="A106" s="3">
        <v>-0.70710678000000005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1:47" ht="18.75">
      <c r="A107" s="3">
        <v>-0.69687208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1:47" ht="18.75">
      <c r="A108" s="3">
        <v>-0.69762747000000003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1:47" ht="18.75">
      <c r="A109" s="3">
        <v>-0.65158406000000002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1:47" ht="18.75">
      <c r="A110" s="3">
        <v>-0.56721920999999997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1:47" ht="18.75">
      <c r="A111" s="3">
        <v>-0.5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1:47" ht="18.75">
      <c r="A112" s="3">
        <v>-0.47281247999999998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1:47" ht="18.75">
      <c r="A113" s="3">
        <v>-0.45088424999999999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1:47" ht="18.75">
      <c r="A114" s="3">
        <v>-0.39726557000000001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1:47" ht="18.75">
      <c r="A115" s="3">
        <v>-0.32182852000000001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1:47" ht="18.75">
      <c r="A116" s="3">
        <v>-0.25881904999999999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1:47" ht="18.75">
      <c r="A117" s="3">
        <v>-0.21653149999999999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1:47" ht="18.75">
      <c r="A118" s="3">
        <v>-0.17341402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1:47" ht="18.75">
      <c r="A119" s="3">
        <v>-0.11587409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1:47" ht="18.75">
      <c r="A120" s="3">
        <v>-5.4505751999999998E-2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1:47" ht="18.75">
      <c r="A121" s="3">
        <v>-2.4492127000000001E-16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1:47" ht="18.75">
      <c r="A122" s="3">
        <v>5.4505751999999998E-2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1:47" ht="18.75">
      <c r="A123" s="3">
        <v>0.11587409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1:47" ht="18.75">
      <c r="A124" s="3">
        <v>0.17341402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1:47" ht="18.75">
      <c r="A125" s="3">
        <v>0.21653149999999999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1:47" ht="18.75">
      <c r="A126" s="3">
        <v>0.25881904999999999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1:47" ht="18.75">
      <c r="A127" s="3">
        <v>0.32182852000000001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1:47" ht="18.75">
      <c r="A128" s="3">
        <v>0.39726557000000001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1:47" ht="18.75">
      <c r="A129" s="3">
        <v>0.45088424999999999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1:47" ht="18.75">
      <c r="A130" s="3">
        <v>0.47281247999999998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1:47" ht="18.75">
      <c r="A131" s="3">
        <v>0.5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1:47" ht="18.75">
      <c r="A132" s="3">
        <v>0.56721920999999997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1:47" ht="18.75">
      <c r="A133" s="3">
        <v>0.65158406000000002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1:47" ht="18.75">
      <c r="A134" s="3">
        <v>0.69762747000000003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1:47" ht="18.75">
      <c r="A135" s="3">
        <v>0.69687208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1:47" ht="18.75">
      <c r="A136" s="3">
        <v>0.70710678000000005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1:47" ht="18.75">
      <c r="A137" s="3">
        <v>0.77395484999999997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1:47" ht="18.75">
      <c r="A138" s="3">
        <v>0.86149818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1:47" ht="18.75">
      <c r="A139" s="3">
        <v>0.89682852000000002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1:47" ht="18.75">
      <c r="A140" s="3">
        <v>0.87344098999999997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1:47" ht="18.75">
      <c r="A141" s="3">
        <v>0.86602539999999995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1:47" ht="18.75">
      <c r="A142" s="3">
        <v>0.92794675000000004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1:47" ht="18.75">
      <c r="A143" s="3">
        <v>1.0127025999999999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1:47" ht="18.75">
      <c r="A144" s="3">
        <v>1.0349121999999999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1:47" ht="18.75">
      <c r="A145" s="3">
        <v>0.99048634999999996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1:47" ht="18.75">
      <c r="A146" s="3">
        <v>0.96592582999999999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1:47" ht="18.75">
      <c r="A147" s="3">
        <v>1.0187006000000001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1:47" ht="18.75">
      <c r="A148" s="3">
        <v>1.0948929999999999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1:47" ht="18.75">
      <c r="A149" s="3">
        <v>1.1024683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1:47" ht="18.75">
      <c r="A150" s="3">
        <v>1.0400316999999999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1:47" ht="18.75">
      <c r="A151" s="3">
        <v>1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1:47" ht="18.75">
      <c r="A152" s="3">
        <v>1.0400316999999999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1:47" ht="18.75">
      <c r="A153" s="3">
        <v>1.1024683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1:47" ht="18.75">
      <c r="A154" s="3">
        <v>1.0948929999999999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1:47" ht="18.75">
      <c r="A155" s="3">
        <v>1.0187006000000001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1:47" ht="18.75">
      <c r="A156" s="3">
        <v>0.96592582999999999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1:47" ht="18.75">
      <c r="A157" s="3">
        <v>0.99048634999999996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1:47" ht="18.75">
      <c r="A158" s="3">
        <v>1.0349121999999999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1:47" ht="18.75">
      <c r="A159" s="3">
        <v>1.0127025999999999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1:47" ht="18.75">
      <c r="A160" s="3">
        <v>0.92794675000000004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1:47" ht="18.75">
      <c r="A161" s="3">
        <v>0.86602539999999995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1:47" ht="18.75">
      <c r="A162" s="3">
        <v>0.87344098999999997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1:47" ht="18.75">
      <c r="A163" s="3">
        <v>0.89682852000000002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1:47" ht="18.75">
      <c r="A164" s="3">
        <v>0.86149818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1:47" ht="18.75">
      <c r="A165" s="3">
        <v>0.77395484999999997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1:47" ht="18.75">
      <c r="A166" s="3">
        <v>0.70710678000000005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1:47" ht="18.75">
      <c r="A167" s="3">
        <v>0.69687208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1:47" ht="18.75">
      <c r="A168" s="3">
        <v>0.69762747000000003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1:47" ht="18.75">
      <c r="A169" s="3">
        <v>0.65158406000000002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1:47" ht="18.75">
      <c r="A170" s="3">
        <v>0.56721920999999997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1:47" ht="18.75">
      <c r="A171" s="3">
        <v>0.5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1:47" ht="18.75">
      <c r="A172" s="3">
        <v>0.47281247999999998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1:47" ht="18.75">
      <c r="A173" s="3">
        <v>0.45088424999999999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1:47" ht="18.75">
      <c r="A174" s="3">
        <v>0.39726557000000001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1:47" ht="18.75">
      <c r="A175" s="3">
        <v>0.32182852000000001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1:47" ht="18.75">
      <c r="A176" s="3">
        <v>0.25881904999999999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1:47" ht="18.75">
      <c r="A177" s="3">
        <v>0.21653149999999999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1:47" ht="18.75">
      <c r="A178" s="3">
        <v>0.17341402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1:47" ht="18.75">
      <c r="A179" s="3">
        <v>0.11587409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1:47" ht="18.75">
      <c r="A180" s="3">
        <v>5.4505751999999998E-2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1:47" ht="18.75">
      <c r="A181" s="3">
        <v>3.6738191000000002E-16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1:47" ht="18.75">
      <c r="A182" s="3">
        <v>-5.4505751999999998E-2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1:47" ht="18.75">
      <c r="A183" s="3">
        <v>-0.11587409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1:47" ht="18.75">
      <c r="A184" s="3">
        <v>-0.17341402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1:47" ht="18.75">
      <c r="A185" s="3">
        <v>-0.21653149999999999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1:47" ht="18.75">
      <c r="A186" s="3">
        <v>-0.25881904999999999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1:47" ht="18.75">
      <c r="A187" s="3">
        <v>-0.32182852000000001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1:47" ht="18.75">
      <c r="A188" s="3">
        <v>-0.39726557000000001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1:47" ht="18.75">
      <c r="A189" s="3">
        <v>-0.45088424999999999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1:47" ht="18.75">
      <c r="A190" s="3">
        <v>-0.47281247999999998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1:47" ht="18.75">
      <c r="A191" s="3">
        <v>-0.5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1:47" ht="18.75">
      <c r="A192" s="3">
        <v>-0.56721920999999997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1:47" ht="18.75">
      <c r="A193" s="3">
        <v>-0.65158406000000002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1:47" ht="18.75">
      <c r="A194" s="3">
        <v>-0.69762747000000003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1:47" ht="18.75">
      <c r="A195" s="3">
        <v>-0.69687208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1:47" ht="18.75">
      <c r="A196" s="3">
        <v>-0.70710678000000005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1:47" ht="18.75">
      <c r="A197" s="3">
        <v>-0.77395484999999997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1:47" ht="18.75">
      <c r="A198" s="3">
        <v>-0.86149818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1:47" ht="18.75">
      <c r="A199" s="3">
        <v>-0.89682852000000002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1:47" ht="18.75">
      <c r="A200" s="3">
        <v>-0.87344098999999997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1:47" ht="18.75">
      <c r="A201" s="3">
        <v>-0.86602539999999995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1:47" ht="18.75">
      <c r="A202" s="3">
        <v>-0.92794675000000004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1:47" ht="18.75">
      <c r="A203" s="3">
        <v>-1.0127025999999999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1:47" ht="18.75">
      <c r="A204" s="3">
        <v>-1.0349121999999999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1:47" ht="18.75">
      <c r="A205" s="3">
        <v>-0.99048634999999996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1:47" ht="18.75">
      <c r="A206" s="3">
        <v>-0.96592582999999999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1:47" ht="18.75">
      <c r="A207" s="3">
        <v>-1.0187006000000001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1:47" ht="18.75">
      <c r="A208" s="3">
        <v>-1.0948929999999999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1:47" ht="18.75">
      <c r="A209" s="3">
        <v>-1.1024683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1:47" ht="18.75">
      <c r="A210" s="3">
        <v>-1.0400316999999999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1:47" ht="18.75">
      <c r="A211" s="3">
        <v>-1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1:47" ht="18.75">
      <c r="A212" s="3">
        <v>-1.0400316999999999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1:47" ht="18.75">
      <c r="A213" s="3">
        <v>-1.1024683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1:47" ht="18.75">
      <c r="A214" s="3">
        <v>-1.0948929999999999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1:47" ht="18.75">
      <c r="A215" s="3">
        <v>-1.0187006000000001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1:47" ht="18.75">
      <c r="A216" s="3">
        <v>-0.96592582999999999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1:47" ht="18.75">
      <c r="A217" s="3">
        <v>-0.99048634999999996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1:47" ht="18.75">
      <c r="A218" s="3">
        <v>-1.0349121999999999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1:47" ht="18.75">
      <c r="A219" s="3">
        <v>-1.0127025999999999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1:47" ht="18.75">
      <c r="A220" s="3">
        <v>-0.92794675000000004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1:47" ht="18.75">
      <c r="A221" s="3">
        <v>-0.86602539999999995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1:47" ht="18.75">
      <c r="A222" s="3">
        <v>-0.87344098999999997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1:47" ht="18.75">
      <c r="A223" s="3">
        <v>-0.89682852000000002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1:47" ht="18.75">
      <c r="A224" s="3">
        <v>-0.86149818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1:47" ht="18.75">
      <c r="A225" s="3">
        <v>-0.77395484999999997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1:47" ht="18.75">
      <c r="A226" s="3">
        <v>-0.70710678000000005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1:47" ht="18.75">
      <c r="A227" s="3">
        <v>-0.69687208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1:47" ht="18.75">
      <c r="A228" s="3">
        <v>-0.69762747000000003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1:47" ht="18.75">
      <c r="A229" s="3">
        <v>-0.65158406000000002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1:47" ht="18.75">
      <c r="A230" s="3">
        <v>-0.56721920999999997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1:47" ht="18.75">
      <c r="A231" s="3">
        <v>-0.5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1:47" ht="18.75">
      <c r="A232" s="3">
        <v>-0.47281247999999998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1:47" ht="18.75">
      <c r="A233" s="3">
        <v>-0.45088424999999999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1:47" ht="18.75">
      <c r="A234" s="3">
        <v>-0.39726557000000001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1:47" ht="18.75">
      <c r="A235" s="3">
        <v>-0.32182852000000001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1:47" ht="18.75">
      <c r="A236" s="3">
        <v>-0.25881904999999999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1:47" ht="18.75">
      <c r="A237" s="3">
        <v>-0.21653149999999999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1:47" ht="18.75">
      <c r="A238" s="3">
        <v>-0.17341402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1:47" ht="18.75">
      <c r="A239" s="3">
        <v>-0.11587409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1:47" ht="18.75">
      <c r="A240" s="3">
        <v>-5.4505751999999998E-2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1:47" ht="18.75">
      <c r="A241" s="3">
        <v>-4.8984254000000002E-16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1:47" ht="18.75">
      <c r="A242" s="3">
        <v>5.4505751999999998E-2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1:47" ht="18.75">
      <c r="A243" s="3">
        <v>0.11587409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1:47" ht="18.75">
      <c r="A244" s="3">
        <v>0.17341402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1:47" ht="18.75">
      <c r="A245" s="3">
        <v>0.21653149999999999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1:47" ht="18.75">
      <c r="A246" s="3">
        <v>0.25881904999999999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1:47" ht="18.75">
      <c r="A247" s="3">
        <v>0.32182852000000001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1:47" ht="18.75">
      <c r="A248" s="3">
        <v>0.39726557000000001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1:47" ht="18.75">
      <c r="A249" s="3">
        <v>0.45088424999999999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1:47" ht="18.75">
      <c r="A250" s="3">
        <v>0.47281247999999998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1:47" ht="18.75">
      <c r="A251" s="3">
        <v>0.5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1:47" ht="18.75">
      <c r="A252" s="3">
        <v>0.56721920999999997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1:47" ht="18.75">
      <c r="A253" s="3">
        <v>0.65158406000000002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1:47" ht="18.75">
      <c r="A254" s="3">
        <v>0.69762747000000003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1:47" ht="18.75">
      <c r="A255" s="3">
        <v>0.69687208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1:47" ht="18.75">
      <c r="A256" s="3">
        <v>0.70710678000000005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1:47" ht="18.75">
      <c r="A257" s="3">
        <v>0.77395484999999997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1:47" ht="18.75">
      <c r="A258" s="3">
        <v>0.86149818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1:47" ht="18.75">
      <c r="A259" s="3">
        <v>0.89682852000000002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1:47" ht="18.75">
      <c r="A260" s="3">
        <v>0.87344098999999997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1:47" ht="18.75">
      <c r="A261" s="3">
        <v>0.86602539999999995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1:47" ht="18.75">
      <c r="A262" s="3">
        <v>0.92794675000000004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1:47" ht="18.75">
      <c r="A263" s="3">
        <v>1.0127025999999999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1:47" ht="18.75">
      <c r="A264" s="3">
        <v>1.0349121999999999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1:47" ht="18.75">
      <c r="A265" s="3">
        <v>0.99048634999999996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1:47" ht="18.75">
      <c r="A266" s="3">
        <v>0.96592582999999999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1:47" ht="18.75">
      <c r="A267" s="3">
        <v>1.0187006000000001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1:47" ht="18.75">
      <c r="A268" s="3">
        <v>1.0948929999999999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1:47" ht="18.75">
      <c r="A269" s="3">
        <v>1.1024683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1:47" ht="18.75">
      <c r="A270" s="3">
        <v>1.0400316999999999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1:47" ht="18.75">
      <c r="A271" s="3">
        <v>1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1:47" ht="18.75">
      <c r="A272" s="3">
        <v>1.0400316999999999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1:47" ht="18.75">
      <c r="A273" s="3">
        <v>1.1024683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1:47" ht="18.75">
      <c r="A274" s="3">
        <v>1.0948929999999999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1:47" ht="18.75">
      <c r="A275" s="3">
        <v>1.0187006000000001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1:47" ht="18.75">
      <c r="A276" s="3">
        <v>0.96592582999999999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1:47" ht="18.75">
      <c r="A277" s="3">
        <v>0.99048634999999996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1:47" ht="18.75">
      <c r="A278" s="3">
        <v>1.0349121999999999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1:47" ht="18.75">
      <c r="A279" s="3">
        <v>1.0127025999999999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1:47" ht="18.75">
      <c r="A280" s="3">
        <v>0.92794675000000004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1:47" ht="18.75">
      <c r="A281" s="3">
        <v>0.86602539999999995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1:47" ht="18.75">
      <c r="A282" s="3">
        <v>0.87344098999999997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1:47" ht="18.75">
      <c r="A283" s="3">
        <v>0.89682852000000002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1:47" ht="18.75">
      <c r="A284" s="3">
        <v>0.86149818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1:47" ht="18.75">
      <c r="A285" s="3">
        <v>0.77395484999999997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1:47" ht="18.75">
      <c r="A286" s="3">
        <v>0.70710678000000005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1:47" ht="18.75">
      <c r="A287" s="3">
        <v>0.69687208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1:47" ht="18.75">
      <c r="A288" s="3">
        <v>0.69762747000000003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1:47" ht="18.75">
      <c r="A289" s="3">
        <v>0.65158406000000002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1:47" ht="18.75">
      <c r="A290" s="3">
        <v>0.56721920999999997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1:47" ht="18.75">
      <c r="A291" s="3">
        <v>0.5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1:47" ht="18.75">
      <c r="A292" s="3">
        <v>0.47281247999999998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1:47" ht="18.75">
      <c r="A293" s="3">
        <v>0.45088424999999999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1:47" ht="18.75">
      <c r="A294" s="3">
        <v>0.39726557000000001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1:47" ht="18.75">
      <c r="A295" s="3">
        <v>0.32182852000000001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1:47" ht="18.75">
      <c r="A296" s="3">
        <v>0.25881904999999999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1:47" ht="18.75">
      <c r="A297" s="3">
        <v>0.21653149999999999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1:47" ht="18.75">
      <c r="A298" s="3">
        <v>0.17341402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1:47" ht="18.75">
      <c r="A299" s="3">
        <v>0.11587409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1:47" ht="18.75">
      <c r="A300" s="3">
        <v>5.4505751999999998E-2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1:47" ht="18.75">
      <c r="A301" s="3">
        <v>6.1230318000000003E-16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1:47" ht="18.75">
      <c r="A302" s="3">
        <v>-5.4505751999999998E-2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1:47" ht="18.75">
      <c r="A303" s="3">
        <v>-0.11587409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1:47" ht="18.75">
      <c r="A304" s="3">
        <v>-0.17341402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1:47" ht="18.75">
      <c r="A305" s="3">
        <v>-0.21653149999999999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1:47" ht="18.75">
      <c r="A306" s="3">
        <v>-0.25881904999999999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1:47" ht="18.75">
      <c r="A307" s="3">
        <v>-0.32182852000000001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1:47" ht="18.75">
      <c r="A308" s="3">
        <v>-0.39726557000000001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1:47" ht="18.75">
      <c r="A309" s="3">
        <v>-0.45088424999999999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1:47" ht="18.75">
      <c r="A310" s="3">
        <v>-0.47281247999999998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1:47" ht="18.75">
      <c r="A311" s="3">
        <v>-0.5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1:47" ht="18.75">
      <c r="A312" s="3">
        <v>-0.56721920999999997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1:47" ht="18.75">
      <c r="A313" s="3">
        <v>-0.65158406000000002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1:47" ht="18.75">
      <c r="A314" s="3">
        <v>-0.69762747000000003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1:47" ht="18.75">
      <c r="A315" s="3">
        <v>-0.69687208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1:47" ht="18.75">
      <c r="A316" s="3">
        <v>-0.70710678000000005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1:47" ht="18.75">
      <c r="A317" s="3">
        <v>-0.77395484999999997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1:47" ht="18.75">
      <c r="A318" s="3">
        <v>-0.86149818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1:47" ht="18.75">
      <c r="A319" s="3">
        <v>-0.89682852000000002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1:47" ht="18.75">
      <c r="A320" s="3">
        <v>-0.87344098999999997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1:47" ht="18.75">
      <c r="A321" s="3">
        <v>-0.86602539999999995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1:47" ht="18.75">
      <c r="A322" s="3">
        <v>-0.92794675000000004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1:47" ht="18.75">
      <c r="A323" s="3">
        <v>-1.0127025999999999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1:47" ht="18.75">
      <c r="A324" s="3">
        <v>-1.0349121999999999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1:47" ht="18.75">
      <c r="A325" s="3">
        <v>-0.99048634999999996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1:47" ht="18.75">
      <c r="A326" s="3">
        <v>-0.96592582999999999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1:47" ht="18.75">
      <c r="A327" s="3">
        <v>-1.0187006000000001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1:47" ht="18.75">
      <c r="A328" s="3">
        <v>-1.0948929999999999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1:47" ht="18.75">
      <c r="A329" s="3">
        <v>-1.1024683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1:47" ht="18.75">
      <c r="A330" s="3">
        <v>-1.0400316999999999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1:47" ht="18.75">
      <c r="A331" s="3">
        <v>-1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1:47" ht="18.75">
      <c r="A332" s="3">
        <v>-1.0400316999999999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1:47" ht="18.75">
      <c r="A333" s="3">
        <v>-1.1024683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1:47" ht="18.75">
      <c r="A334" s="3">
        <v>-1.0948929999999999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1:47" ht="18.75">
      <c r="A335" s="3">
        <v>-1.0187006000000001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1:47" ht="18.75">
      <c r="A336" s="3">
        <v>-0.96592582999999999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1:47" ht="18.75">
      <c r="A337" s="3">
        <v>-0.99048634999999996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1:47" ht="18.75">
      <c r="A338" s="3">
        <v>-1.0349121999999999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1:47" ht="18.75">
      <c r="A339" s="3">
        <v>-1.0127025999999999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1:47" ht="18.75">
      <c r="A340" s="3">
        <v>-0.92794675000000004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1:47" ht="18.75">
      <c r="A341" s="3">
        <v>-0.86602539999999995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1:47" ht="18.75">
      <c r="A342" s="3">
        <v>-0.87344098999999997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1:47" ht="18.75">
      <c r="A343" s="3">
        <v>-0.89682852000000002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1:47" ht="18.75">
      <c r="A344" s="3">
        <v>-0.86149818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1:47" ht="18.75">
      <c r="A345" s="3">
        <v>-0.77395484999999997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1:47" ht="18.75">
      <c r="A346" s="3">
        <v>-0.70710678000000005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1:47" ht="18.75">
      <c r="A347" s="3">
        <v>-0.69687208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1:47" ht="18.75">
      <c r="A348" s="3">
        <v>-0.69762747000000003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1:47" ht="18.75">
      <c r="A349" s="3">
        <v>-0.65158406000000002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1:47" ht="18.75">
      <c r="A350" s="3">
        <v>-0.56721920999999997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1:47" ht="18.75">
      <c r="A351" s="3">
        <v>-0.5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1:47" ht="18.75">
      <c r="A352" s="3">
        <v>-0.47281247999999998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1:47" ht="18.75">
      <c r="A353" s="3">
        <v>-0.45088424999999999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1:47" ht="18.75">
      <c r="A354" s="3">
        <v>-0.39726557000000001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1:47" ht="18.75">
      <c r="A355" s="3">
        <v>-0.32182852000000001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1:47" ht="18.75">
      <c r="A356" s="3">
        <v>-0.25881904999999999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1:47" ht="18.75">
      <c r="A357" s="3">
        <v>-0.21653149999999999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1:47" ht="18.75">
      <c r="A358" s="3">
        <v>-0.17341402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1:47" ht="18.75">
      <c r="A359" s="3">
        <v>-0.11587409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1:47" ht="18.75">
      <c r="A360" s="3">
        <v>-5.4505751999999998E-2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1:47" ht="18.75">
      <c r="C361" s="3">
        <v>0</v>
      </c>
    </row>
    <row r="362" spans="1:47" ht="18.75">
      <c r="C362" s="3">
        <v>5.4505751999999998E-2</v>
      </c>
    </row>
    <row r="363" spans="1:47" ht="18.75">
      <c r="C363" s="3">
        <v>0.11587409</v>
      </c>
    </row>
    <row r="364" spans="1:47" ht="18.75">
      <c r="C364" s="3">
        <v>0.17341402</v>
      </c>
    </row>
    <row r="365" spans="1:47" ht="18.75">
      <c r="C365" s="3">
        <v>0.21653149999999999</v>
      </c>
    </row>
    <row r="366" spans="1:47" ht="18.75">
      <c r="C366" s="3">
        <v>0.25881904999999999</v>
      </c>
    </row>
    <row r="367" spans="1:47" ht="18.75">
      <c r="C367" s="3">
        <v>0.32182852000000001</v>
      </c>
    </row>
    <row r="368" spans="1:47" ht="18.75">
      <c r="C368" s="3">
        <v>0.39726557000000001</v>
      </c>
    </row>
    <row r="369" spans="3:3" ht="18.75">
      <c r="C369" s="3">
        <v>0.45088424999999999</v>
      </c>
    </row>
    <row r="370" spans="3:3" ht="18.75">
      <c r="C370" s="3">
        <v>0.47281247999999998</v>
      </c>
    </row>
    <row r="371" spans="3:3" ht="18.75">
      <c r="C371" s="3">
        <v>0.5</v>
      </c>
    </row>
    <row r="372" spans="3:3" ht="18.75">
      <c r="C372" s="3">
        <v>0.56721920999999997</v>
      </c>
    </row>
    <row r="373" spans="3:3" ht="18.75">
      <c r="C373" s="3">
        <v>0.65158406000000002</v>
      </c>
    </row>
    <row r="374" spans="3:3" ht="18.75">
      <c r="C374" s="3">
        <v>0.69762747000000003</v>
      </c>
    </row>
    <row r="375" spans="3:3" ht="18.75">
      <c r="C375" s="3">
        <v>0.69687208</v>
      </c>
    </row>
    <row r="376" spans="3:3" ht="18.75">
      <c r="C376" s="3">
        <v>0.70710678000000005</v>
      </c>
    </row>
    <row r="377" spans="3:3" ht="18.75">
      <c r="C377" s="3">
        <v>0.77395484999999997</v>
      </c>
    </row>
    <row r="378" spans="3:3" ht="18.75">
      <c r="C378" s="3">
        <v>0.86149818</v>
      </c>
    </row>
    <row r="379" spans="3:3" ht="18.75">
      <c r="C379" s="3">
        <v>0.89682852000000002</v>
      </c>
    </row>
    <row r="380" spans="3:3" ht="18.75">
      <c r="C380" s="3">
        <v>0.87344098999999997</v>
      </c>
    </row>
    <row r="381" spans="3:3" ht="18.75">
      <c r="C381" s="3">
        <v>0.86602539999999995</v>
      </c>
    </row>
    <row r="382" spans="3:3" ht="18.75">
      <c r="C382" s="3">
        <v>0.92794675000000004</v>
      </c>
    </row>
    <row r="383" spans="3:3" ht="18.75">
      <c r="C383" s="3">
        <v>1.0127025999999999</v>
      </c>
    </row>
    <row r="384" spans="3:3" ht="18.75">
      <c r="C384" s="3">
        <v>1.0349121999999999</v>
      </c>
    </row>
    <row r="385" spans="3:3" ht="18.75">
      <c r="C385" s="3">
        <v>0.99048634999999996</v>
      </c>
    </row>
    <row r="386" spans="3:3" ht="18.75">
      <c r="C386" s="3">
        <v>0.96592582999999999</v>
      </c>
    </row>
    <row r="387" spans="3:3" ht="18.75">
      <c r="C387" s="3">
        <v>1.0187006000000001</v>
      </c>
    </row>
    <row r="388" spans="3:3" ht="18.75">
      <c r="C388" s="3">
        <v>1.0948929999999999</v>
      </c>
    </row>
    <row r="389" spans="3:3" ht="18.75">
      <c r="C389" s="3">
        <v>1.1024683</v>
      </c>
    </row>
    <row r="390" spans="3:3" ht="18.75">
      <c r="C390" s="3">
        <v>1.0400316999999999</v>
      </c>
    </row>
    <row r="391" spans="3:3" ht="18.75">
      <c r="C391" s="3">
        <v>1</v>
      </c>
    </row>
    <row r="392" spans="3:3" ht="18.75">
      <c r="C392" s="3">
        <v>1.0400316999999999</v>
      </c>
    </row>
    <row r="393" spans="3:3" ht="18.75">
      <c r="C393" s="3">
        <v>1.1024683</v>
      </c>
    </row>
    <row r="394" spans="3:3" ht="18.75">
      <c r="C394" s="3">
        <v>1.0948929999999999</v>
      </c>
    </row>
    <row r="395" spans="3:3" ht="18.75">
      <c r="C395" s="3">
        <v>1.0187006000000001</v>
      </c>
    </row>
    <row r="396" spans="3:3" ht="18.75">
      <c r="C396" s="3">
        <v>0.96592582999999999</v>
      </c>
    </row>
    <row r="397" spans="3:3" ht="18.75">
      <c r="C397" s="3">
        <v>0.99048634999999996</v>
      </c>
    </row>
    <row r="398" spans="3:3" ht="18.75">
      <c r="C398" s="3">
        <v>1.0349121999999999</v>
      </c>
    </row>
    <row r="399" spans="3:3" ht="18.75">
      <c r="C399" s="3">
        <v>1.0127025999999999</v>
      </c>
    </row>
    <row r="400" spans="3:3" ht="18.75">
      <c r="C400" s="3">
        <v>0.92794675000000004</v>
      </c>
    </row>
    <row r="401" spans="3:3" ht="18.75">
      <c r="C401" s="3">
        <v>0.86602539999999995</v>
      </c>
    </row>
    <row r="402" spans="3:3" ht="18.75">
      <c r="C402" s="3">
        <v>0.87344098999999997</v>
      </c>
    </row>
    <row r="403" spans="3:3" ht="18.75">
      <c r="C403" s="3">
        <v>0.89682852000000002</v>
      </c>
    </row>
    <row r="404" spans="3:3" ht="18.75">
      <c r="C404" s="3">
        <v>0.86149818</v>
      </c>
    </row>
    <row r="405" spans="3:3" ht="18.75">
      <c r="C405" s="3">
        <v>0.77395484999999997</v>
      </c>
    </row>
    <row r="406" spans="3:3" ht="18.75">
      <c r="C406" s="3">
        <v>0.70710678000000005</v>
      </c>
    </row>
    <row r="407" spans="3:3" ht="18.75">
      <c r="C407" s="3">
        <v>0.69687208</v>
      </c>
    </row>
    <row r="408" spans="3:3" ht="18.75">
      <c r="C408" s="3">
        <v>0.69762747000000003</v>
      </c>
    </row>
    <row r="409" spans="3:3" ht="18.75">
      <c r="C409" s="3">
        <v>0.65158406000000002</v>
      </c>
    </row>
    <row r="410" spans="3:3" ht="18.75">
      <c r="C410" s="3">
        <v>0.56721920999999997</v>
      </c>
    </row>
    <row r="411" spans="3:3" ht="18.75">
      <c r="C411" s="3">
        <v>0.5</v>
      </c>
    </row>
    <row r="412" spans="3:3" ht="18.75">
      <c r="C412" s="3">
        <v>0.47281247999999998</v>
      </c>
    </row>
    <row r="413" spans="3:3" ht="18.75">
      <c r="C413" s="3">
        <v>0.45088424999999999</v>
      </c>
    </row>
    <row r="414" spans="3:3" ht="18.75">
      <c r="C414" s="3">
        <v>0.39726557000000001</v>
      </c>
    </row>
    <row r="415" spans="3:3" ht="18.75">
      <c r="C415" s="3">
        <v>0.32182852000000001</v>
      </c>
    </row>
    <row r="416" spans="3:3" ht="18.75">
      <c r="C416" s="3">
        <v>0.25881904999999999</v>
      </c>
    </row>
    <row r="417" spans="3:3" ht="18.75">
      <c r="C417" s="3">
        <v>0.21653149999999999</v>
      </c>
    </row>
    <row r="418" spans="3:3" ht="18.75">
      <c r="C418" s="3">
        <v>0.17341402</v>
      </c>
    </row>
    <row r="419" spans="3:3" ht="18.75">
      <c r="C419" s="3">
        <v>0.11587409</v>
      </c>
    </row>
    <row r="420" spans="3:3" ht="18.75">
      <c r="C420" s="3">
        <v>5.4505751999999998E-2</v>
      </c>
    </row>
    <row r="421" spans="3:3" ht="18.75">
      <c r="C421" s="3">
        <v>1.2246064000000001E-16</v>
      </c>
    </row>
    <row r="422" spans="3:3" ht="18.75">
      <c r="C422" s="3">
        <v>-5.4505751999999998E-2</v>
      </c>
    </row>
    <row r="423" spans="3:3" ht="18.75">
      <c r="C423" s="3">
        <v>-0.11587409</v>
      </c>
    </row>
    <row r="424" spans="3:3" ht="18.75">
      <c r="C424" s="3">
        <v>-0.17341402</v>
      </c>
    </row>
    <row r="425" spans="3:3" ht="18.75">
      <c r="C425" s="3">
        <v>-0.21653149999999999</v>
      </c>
    </row>
    <row r="426" spans="3:3" ht="18.75">
      <c r="C426" s="3">
        <v>-0.25881904999999999</v>
      </c>
    </row>
    <row r="427" spans="3:3" ht="18.75">
      <c r="C427" s="3">
        <v>-0.32182852000000001</v>
      </c>
    </row>
    <row r="428" spans="3:3" ht="18.75">
      <c r="C428" s="3">
        <v>-0.39726557000000001</v>
      </c>
    </row>
    <row r="429" spans="3:3" ht="18.75">
      <c r="C429" s="3">
        <v>-0.45088424999999999</v>
      </c>
    </row>
    <row r="430" spans="3:3" ht="18.75">
      <c r="C430" s="3">
        <v>-0.47281247999999998</v>
      </c>
    </row>
    <row r="431" spans="3:3" ht="18.75">
      <c r="C431" s="3">
        <v>-0.5</v>
      </c>
    </row>
    <row r="432" spans="3:3" ht="18.75">
      <c r="C432" s="3">
        <v>-0.56721920999999997</v>
      </c>
    </row>
    <row r="433" spans="3:3" ht="18.75">
      <c r="C433" s="3">
        <v>-0.65158406000000002</v>
      </c>
    </row>
    <row r="434" spans="3:3" ht="18.75">
      <c r="C434" s="3">
        <v>-0.69762747000000003</v>
      </c>
    </row>
    <row r="435" spans="3:3" ht="18.75">
      <c r="C435" s="3">
        <v>-0.69687208</v>
      </c>
    </row>
    <row r="436" spans="3:3" ht="18.75">
      <c r="C436" s="3">
        <v>-0.70710678000000005</v>
      </c>
    </row>
    <row r="437" spans="3:3" ht="18.75">
      <c r="C437" s="3">
        <v>-0.77395484999999997</v>
      </c>
    </row>
    <row r="438" spans="3:3" ht="18.75">
      <c r="C438" s="3">
        <v>-0.86149818</v>
      </c>
    </row>
    <row r="439" spans="3:3" ht="18.75">
      <c r="C439" s="3">
        <v>-0.89682852000000002</v>
      </c>
    </row>
    <row r="440" spans="3:3" ht="18.75">
      <c r="C440" s="3">
        <v>-0.87344098999999997</v>
      </c>
    </row>
    <row r="441" spans="3:3" ht="18.75">
      <c r="C441" s="3">
        <v>-0.86602539999999995</v>
      </c>
    </row>
    <row r="442" spans="3:3" ht="18.75">
      <c r="C442" s="3">
        <v>-0.92794675000000004</v>
      </c>
    </row>
    <row r="443" spans="3:3" ht="18.75">
      <c r="C443" s="3">
        <v>-1.0127025999999999</v>
      </c>
    </row>
    <row r="444" spans="3:3" ht="18.75">
      <c r="C444" s="3">
        <v>-1.0349121999999999</v>
      </c>
    </row>
    <row r="445" spans="3:3" ht="18.75">
      <c r="C445" s="3">
        <v>-0.99048634999999996</v>
      </c>
    </row>
    <row r="446" spans="3:3" ht="18.75">
      <c r="C446" s="3">
        <v>-0.96592582999999999</v>
      </c>
    </row>
    <row r="447" spans="3:3" ht="18.75">
      <c r="C447" s="3">
        <v>-1.0187006000000001</v>
      </c>
    </row>
    <row r="448" spans="3:3" ht="18.75">
      <c r="C448" s="3">
        <v>-1.0948929999999999</v>
      </c>
    </row>
    <row r="449" spans="3:3" ht="18.75">
      <c r="C449" s="3">
        <v>-1.1024683</v>
      </c>
    </row>
    <row r="450" spans="3:3" ht="18.75">
      <c r="C450" s="3">
        <v>-1.0400316999999999</v>
      </c>
    </row>
    <row r="451" spans="3:3" ht="18.75">
      <c r="C451" s="3">
        <v>-1</v>
      </c>
    </row>
    <row r="452" spans="3:3" ht="18.75">
      <c r="C452" s="3">
        <v>-1.0400316999999999</v>
      </c>
    </row>
    <row r="453" spans="3:3" ht="18.75">
      <c r="C453" s="3">
        <v>-1.1024683</v>
      </c>
    </row>
    <row r="454" spans="3:3" ht="18.75">
      <c r="C454" s="3">
        <v>-1.0948929999999999</v>
      </c>
    </row>
    <row r="455" spans="3:3" ht="18.75">
      <c r="C455" s="3">
        <v>-1.0187006000000001</v>
      </c>
    </row>
    <row r="456" spans="3:3" ht="18.75">
      <c r="C456" s="3">
        <v>-0.96592582999999999</v>
      </c>
    </row>
    <row r="457" spans="3:3" ht="18.75">
      <c r="C457" s="3">
        <v>-0.99048634999999996</v>
      </c>
    </row>
    <row r="458" spans="3:3" ht="18.75">
      <c r="C458" s="3">
        <v>-1.0349121999999999</v>
      </c>
    </row>
    <row r="459" spans="3:3" ht="18.75">
      <c r="C459" s="3">
        <v>-1.0127025999999999</v>
      </c>
    </row>
    <row r="460" spans="3:3" ht="18.75">
      <c r="C460" s="3">
        <v>-0.92794675000000004</v>
      </c>
    </row>
    <row r="461" spans="3:3" ht="18.75">
      <c r="C461" s="3">
        <v>-0.86602539999999995</v>
      </c>
    </row>
    <row r="462" spans="3:3" ht="18.75">
      <c r="C462" s="3">
        <v>-0.87344098999999997</v>
      </c>
    </row>
    <row r="463" spans="3:3" ht="18.75">
      <c r="C463" s="3">
        <v>-0.89682852000000002</v>
      </c>
    </row>
    <row r="464" spans="3:3" ht="18.75">
      <c r="C464" s="3">
        <v>-0.86149818</v>
      </c>
    </row>
    <row r="465" spans="3:3" ht="18.75">
      <c r="C465" s="3">
        <v>-0.77395484999999997</v>
      </c>
    </row>
    <row r="466" spans="3:3" ht="18.75">
      <c r="C466" s="3">
        <v>-0.70710678000000005</v>
      </c>
    </row>
    <row r="467" spans="3:3" ht="18.75">
      <c r="C467" s="3">
        <v>-0.69687208</v>
      </c>
    </row>
    <row r="468" spans="3:3" ht="18.75">
      <c r="C468" s="3">
        <v>-0.69762747000000003</v>
      </c>
    </row>
    <row r="469" spans="3:3" ht="18.75">
      <c r="C469" s="3">
        <v>-0.65158406000000002</v>
      </c>
    </row>
    <row r="470" spans="3:3" ht="18.75">
      <c r="C470" s="3">
        <v>-0.56721920999999997</v>
      </c>
    </row>
    <row r="471" spans="3:3" ht="18.75">
      <c r="C471" s="3">
        <v>-0.5</v>
      </c>
    </row>
    <row r="472" spans="3:3" ht="18.75">
      <c r="C472" s="3">
        <v>-0.47281247999999998</v>
      </c>
    </row>
    <row r="473" spans="3:3" ht="18.75">
      <c r="C473" s="3">
        <v>-0.45088424999999999</v>
      </c>
    </row>
    <row r="474" spans="3:3" ht="18.75">
      <c r="C474" s="3">
        <v>-0.39726557000000001</v>
      </c>
    </row>
    <row r="475" spans="3:3" ht="18.75">
      <c r="C475" s="3">
        <v>-0.32182852000000001</v>
      </c>
    </row>
    <row r="476" spans="3:3" ht="18.75">
      <c r="C476" s="3">
        <v>-0.25881904999999999</v>
      </c>
    </row>
    <row r="477" spans="3:3" ht="18.75">
      <c r="C477" s="3">
        <v>-0.21653149999999999</v>
      </c>
    </row>
    <row r="478" spans="3:3" ht="18.75">
      <c r="C478" s="3">
        <v>-0.17341402</v>
      </c>
    </row>
    <row r="479" spans="3:3" ht="18.75">
      <c r="C479" s="3">
        <v>-0.11587409</v>
      </c>
    </row>
    <row r="480" spans="3:3" ht="18.75">
      <c r="C480" s="3">
        <v>-5.4505751999999998E-2</v>
      </c>
    </row>
    <row r="481" spans="3:3" ht="18.75">
      <c r="C481" s="3">
        <v>-2.4492127000000001E-16</v>
      </c>
    </row>
    <row r="482" spans="3:3" ht="18.75">
      <c r="C482" s="3">
        <v>5.4505751999999998E-2</v>
      </c>
    </row>
    <row r="483" spans="3:3" ht="18.75">
      <c r="C483" s="3">
        <v>0.11587409</v>
      </c>
    </row>
    <row r="484" spans="3:3" ht="18.75">
      <c r="C484" s="3">
        <v>0.17341402</v>
      </c>
    </row>
    <row r="485" spans="3:3" ht="18.75">
      <c r="C485" s="3">
        <v>0.21653149999999999</v>
      </c>
    </row>
    <row r="486" spans="3:3" ht="18.75">
      <c r="C486" s="3">
        <v>0.25881904999999999</v>
      </c>
    </row>
    <row r="487" spans="3:3" ht="18.75">
      <c r="C487" s="3">
        <v>0.32182852000000001</v>
      </c>
    </row>
    <row r="488" spans="3:3" ht="18.75">
      <c r="C488" s="3">
        <v>0.39726557000000001</v>
      </c>
    </row>
    <row r="489" spans="3:3" ht="18.75">
      <c r="C489" s="3">
        <v>0.45088424999999999</v>
      </c>
    </row>
    <row r="490" spans="3:3" ht="18.75">
      <c r="C490" s="3">
        <v>0.47281247999999998</v>
      </c>
    </row>
    <row r="491" spans="3:3" ht="18.75">
      <c r="C491" s="3">
        <v>0.5</v>
      </c>
    </row>
    <row r="492" spans="3:3" ht="18.75">
      <c r="C492" s="3">
        <v>0.56721920999999997</v>
      </c>
    </row>
    <row r="493" spans="3:3" ht="18.75">
      <c r="C493" s="3">
        <v>0.65158406000000002</v>
      </c>
    </row>
    <row r="494" spans="3:3" ht="18.75">
      <c r="C494" s="3">
        <v>0.69762747000000003</v>
      </c>
    </row>
    <row r="495" spans="3:3" ht="18.75">
      <c r="C495" s="3">
        <v>0.69687208</v>
      </c>
    </row>
    <row r="496" spans="3:3" ht="18.75">
      <c r="C496" s="3">
        <v>0.70710678000000005</v>
      </c>
    </row>
    <row r="497" spans="3:3" ht="18.75">
      <c r="C497" s="3">
        <v>0.77395484999999997</v>
      </c>
    </row>
    <row r="498" spans="3:3" ht="18.75">
      <c r="C498" s="3">
        <v>0.86149818</v>
      </c>
    </row>
    <row r="499" spans="3:3" ht="18.75">
      <c r="C499" s="3">
        <v>0.89682852000000002</v>
      </c>
    </row>
    <row r="500" spans="3:3" ht="18.75">
      <c r="C500" s="3">
        <v>0.87344098999999997</v>
      </c>
    </row>
    <row r="501" spans="3:3" ht="18.75">
      <c r="C501" s="3">
        <v>0.86602539999999995</v>
      </c>
    </row>
    <row r="502" spans="3:3" ht="18.75">
      <c r="C502" s="3">
        <v>0.92794675000000004</v>
      </c>
    </row>
    <row r="503" spans="3:3" ht="18.75">
      <c r="C503" s="3">
        <v>1.0127025999999999</v>
      </c>
    </row>
    <row r="504" spans="3:3" ht="18.75">
      <c r="C504" s="3">
        <v>1.0349121999999999</v>
      </c>
    </row>
    <row r="505" spans="3:3" ht="18.75">
      <c r="C505" s="3">
        <v>0.99048634999999996</v>
      </c>
    </row>
    <row r="506" spans="3:3" ht="18.75">
      <c r="C506" s="3">
        <v>0.96592582999999999</v>
      </c>
    </row>
    <row r="507" spans="3:3" ht="18.75">
      <c r="C507" s="3">
        <v>1.0187006000000001</v>
      </c>
    </row>
    <row r="508" spans="3:3" ht="18.75">
      <c r="C508" s="3">
        <v>1.0948929999999999</v>
      </c>
    </row>
    <row r="509" spans="3:3" ht="18.75">
      <c r="C509" s="3">
        <v>1.1024683</v>
      </c>
    </row>
    <row r="510" spans="3:3" ht="18.75">
      <c r="C510" s="3">
        <v>1.0400316999999999</v>
      </c>
    </row>
    <row r="511" spans="3:3" ht="18.75">
      <c r="C511" s="3">
        <v>1</v>
      </c>
    </row>
    <row r="512" spans="3:3" ht="18.75">
      <c r="C512" s="3">
        <v>1.0400316999999999</v>
      </c>
    </row>
    <row r="513" spans="3:3" ht="18.75">
      <c r="C513" s="3">
        <v>1.1024683</v>
      </c>
    </row>
    <row r="514" spans="3:3" ht="18.75">
      <c r="C514" s="3">
        <v>1.0948929999999999</v>
      </c>
    </row>
    <row r="515" spans="3:3" ht="18.75">
      <c r="C515" s="3">
        <v>1.0187006000000001</v>
      </c>
    </row>
    <row r="516" spans="3:3" ht="18.75">
      <c r="C516" s="3">
        <v>0.96592582999999999</v>
      </c>
    </row>
    <row r="517" spans="3:3" ht="18.75">
      <c r="C517" s="3">
        <v>0.99048634999999996</v>
      </c>
    </row>
    <row r="518" spans="3:3" ht="18.75">
      <c r="C518" s="3">
        <v>1.0349121999999999</v>
      </c>
    </row>
    <row r="519" spans="3:3" ht="18.75">
      <c r="C519" s="3">
        <v>1.0127025999999999</v>
      </c>
    </row>
    <row r="520" spans="3:3" ht="18.75">
      <c r="C520" s="3">
        <v>0.92794675000000004</v>
      </c>
    </row>
    <row r="521" spans="3:3" ht="18.75">
      <c r="C521" s="3">
        <v>0.86602539999999995</v>
      </c>
    </row>
    <row r="522" spans="3:3" ht="18.75">
      <c r="C522" s="3">
        <v>0.87344098999999997</v>
      </c>
    </row>
    <row r="523" spans="3:3" ht="18.75">
      <c r="C523" s="3">
        <v>0.89682852000000002</v>
      </c>
    </row>
    <row r="524" spans="3:3" ht="18.75">
      <c r="C524" s="3">
        <v>0.86149818</v>
      </c>
    </row>
    <row r="525" spans="3:3" ht="18.75">
      <c r="C525" s="3">
        <v>0.77395484999999997</v>
      </c>
    </row>
    <row r="526" spans="3:3" ht="18.75">
      <c r="C526" s="3">
        <v>0.70710678000000005</v>
      </c>
    </row>
    <row r="527" spans="3:3" ht="18.75">
      <c r="C527" s="3">
        <v>0.69687208</v>
      </c>
    </row>
    <row r="528" spans="3:3" ht="18.75">
      <c r="C528" s="3">
        <v>0.69762747000000003</v>
      </c>
    </row>
    <row r="529" spans="3:3" ht="18.75">
      <c r="C529" s="3">
        <v>0.65158406000000002</v>
      </c>
    </row>
    <row r="530" spans="3:3" ht="18.75">
      <c r="C530" s="3">
        <v>0.56721920999999997</v>
      </c>
    </row>
    <row r="531" spans="3:3" ht="18.75">
      <c r="C531" s="3">
        <v>0.5</v>
      </c>
    </row>
    <row r="532" spans="3:3" ht="18.75">
      <c r="C532" s="3">
        <v>0.47281247999999998</v>
      </c>
    </row>
    <row r="533" spans="3:3" ht="18.75">
      <c r="C533" s="3">
        <v>0.45088424999999999</v>
      </c>
    </row>
    <row r="534" spans="3:3" ht="18.75">
      <c r="C534" s="3">
        <v>0.39726557000000001</v>
      </c>
    </row>
    <row r="535" spans="3:3" ht="18.75">
      <c r="C535" s="3">
        <v>0.32182852000000001</v>
      </c>
    </row>
    <row r="536" spans="3:3" ht="18.75">
      <c r="C536" s="3">
        <v>0.25881904999999999</v>
      </c>
    </row>
    <row r="537" spans="3:3" ht="18.75">
      <c r="C537" s="3">
        <v>0.21653149999999999</v>
      </c>
    </row>
    <row r="538" spans="3:3" ht="18.75">
      <c r="C538" s="3">
        <v>0.17341402</v>
      </c>
    </row>
    <row r="539" spans="3:3" ht="18.75">
      <c r="C539" s="3">
        <v>0.11587409</v>
      </c>
    </row>
    <row r="540" spans="3:3" ht="18.75">
      <c r="C540" s="3">
        <v>5.4505751999999998E-2</v>
      </c>
    </row>
    <row r="541" spans="3:3" ht="18.75">
      <c r="C541" s="3">
        <v>3.6738191000000002E-16</v>
      </c>
    </row>
    <row r="542" spans="3:3" ht="18.75">
      <c r="C542" s="3">
        <v>-5.4505751999999998E-2</v>
      </c>
    </row>
    <row r="543" spans="3:3" ht="18.75">
      <c r="C543" s="3">
        <v>-0.11587409</v>
      </c>
    </row>
    <row r="544" spans="3:3" ht="18.75">
      <c r="C544" s="3">
        <v>-0.17341402</v>
      </c>
    </row>
    <row r="545" spans="3:3" ht="18.75">
      <c r="C545" s="3">
        <v>-0.21653149999999999</v>
      </c>
    </row>
    <row r="546" spans="3:3" ht="18.75">
      <c r="C546" s="3">
        <v>-0.25881904999999999</v>
      </c>
    </row>
    <row r="547" spans="3:3" ht="18.75">
      <c r="C547" s="3">
        <v>-0.32182852000000001</v>
      </c>
    </row>
    <row r="548" spans="3:3" ht="18.75">
      <c r="C548" s="3">
        <v>-0.39726557000000001</v>
      </c>
    </row>
    <row r="549" spans="3:3" ht="18.75">
      <c r="C549" s="3">
        <v>-0.45088424999999999</v>
      </c>
    </row>
    <row r="550" spans="3:3" ht="18.75">
      <c r="C550" s="3">
        <v>-0.47281247999999998</v>
      </c>
    </row>
    <row r="551" spans="3:3" ht="18.75">
      <c r="C551" s="3">
        <v>-0.5</v>
      </c>
    </row>
    <row r="552" spans="3:3" ht="18.75">
      <c r="C552" s="3">
        <v>-0.56721920999999997</v>
      </c>
    </row>
    <row r="553" spans="3:3" ht="18.75">
      <c r="C553" s="3">
        <v>-0.65158406000000002</v>
      </c>
    </row>
    <row r="554" spans="3:3" ht="18.75">
      <c r="C554" s="3">
        <v>-0.69762747000000003</v>
      </c>
    </row>
    <row r="555" spans="3:3" ht="18.75">
      <c r="C555" s="3">
        <v>-0.69687208</v>
      </c>
    </row>
    <row r="556" spans="3:3" ht="18.75">
      <c r="C556" s="3">
        <v>-0.70710678000000005</v>
      </c>
    </row>
    <row r="557" spans="3:3" ht="18.75">
      <c r="C557" s="3">
        <v>-0.77395484999999997</v>
      </c>
    </row>
    <row r="558" spans="3:3" ht="18.75">
      <c r="C558" s="3">
        <v>-0.86149818</v>
      </c>
    </row>
    <row r="559" spans="3:3" ht="18.75">
      <c r="C559" s="3">
        <v>-0.89682852000000002</v>
      </c>
    </row>
    <row r="560" spans="3:3" ht="18.75">
      <c r="C560" s="3">
        <v>-0.87344098999999997</v>
      </c>
    </row>
    <row r="561" spans="3:3" ht="18.75">
      <c r="C561" s="3">
        <v>-0.86602539999999995</v>
      </c>
    </row>
    <row r="562" spans="3:3" ht="18.75">
      <c r="C562" s="3">
        <v>-0.92794675000000004</v>
      </c>
    </row>
    <row r="563" spans="3:3" ht="18.75">
      <c r="C563" s="3">
        <v>-1.0127025999999999</v>
      </c>
    </row>
    <row r="564" spans="3:3" ht="18.75">
      <c r="C564" s="3">
        <v>-1.0349121999999999</v>
      </c>
    </row>
    <row r="565" spans="3:3" ht="18.75">
      <c r="C565" s="3">
        <v>-0.99048634999999996</v>
      </c>
    </row>
    <row r="566" spans="3:3" ht="18.75">
      <c r="C566" s="3">
        <v>-0.96592582999999999</v>
      </c>
    </row>
    <row r="567" spans="3:3" ht="18.75">
      <c r="C567" s="3">
        <v>-1.0187006000000001</v>
      </c>
    </row>
    <row r="568" spans="3:3" ht="18.75">
      <c r="C568" s="3">
        <v>-1.0948929999999999</v>
      </c>
    </row>
    <row r="569" spans="3:3" ht="18.75">
      <c r="C569" s="3">
        <v>-1.1024683</v>
      </c>
    </row>
    <row r="570" spans="3:3" ht="18.75">
      <c r="C570" s="3">
        <v>-1.0400316999999999</v>
      </c>
    </row>
    <row r="571" spans="3:3" ht="18.75">
      <c r="C571" s="3">
        <v>-1</v>
      </c>
    </row>
    <row r="572" spans="3:3" ht="18.75">
      <c r="C572" s="3">
        <v>-1.0400316999999999</v>
      </c>
    </row>
    <row r="573" spans="3:3" ht="18.75">
      <c r="C573" s="3">
        <v>-1.1024683</v>
      </c>
    </row>
    <row r="574" spans="3:3" ht="18.75">
      <c r="C574" s="3">
        <v>-1.0948929999999999</v>
      </c>
    </row>
    <row r="575" spans="3:3" ht="18.75">
      <c r="C575" s="3">
        <v>-1.0187006000000001</v>
      </c>
    </row>
    <row r="576" spans="3:3" ht="18.75">
      <c r="C576" s="3">
        <v>-0.96592582999999999</v>
      </c>
    </row>
    <row r="577" spans="3:3" ht="18.75">
      <c r="C577" s="3">
        <v>-0.99048634999999996</v>
      </c>
    </row>
    <row r="578" spans="3:3" ht="18.75">
      <c r="C578" s="3">
        <v>-1.0349121999999999</v>
      </c>
    </row>
    <row r="579" spans="3:3" ht="18.75">
      <c r="C579" s="3">
        <v>-1.0127025999999999</v>
      </c>
    </row>
    <row r="580" spans="3:3" ht="18.75">
      <c r="C580" s="3">
        <v>-0.92794675000000004</v>
      </c>
    </row>
    <row r="581" spans="3:3" ht="18.75">
      <c r="C581" s="3">
        <v>-0.86602539999999995</v>
      </c>
    </row>
    <row r="582" spans="3:3" ht="18.75">
      <c r="C582" s="3">
        <v>-0.87344098999999997</v>
      </c>
    </row>
    <row r="583" spans="3:3" ht="18.75">
      <c r="C583" s="3">
        <v>-0.89682852000000002</v>
      </c>
    </row>
    <row r="584" spans="3:3" ht="18.75">
      <c r="C584" s="3">
        <v>-0.86149818</v>
      </c>
    </row>
    <row r="585" spans="3:3" ht="18.75">
      <c r="C585" s="3">
        <v>-0.77395484999999997</v>
      </c>
    </row>
    <row r="586" spans="3:3" ht="18.75">
      <c r="C586" s="3">
        <v>-0.70710678000000005</v>
      </c>
    </row>
    <row r="587" spans="3:3" ht="18.75">
      <c r="C587" s="3">
        <v>-0.69687208</v>
      </c>
    </row>
    <row r="588" spans="3:3" ht="18.75">
      <c r="C588" s="3">
        <v>-0.69762747000000003</v>
      </c>
    </row>
    <row r="589" spans="3:3" ht="18.75">
      <c r="C589" s="3">
        <v>-0.65158406000000002</v>
      </c>
    </row>
    <row r="590" spans="3:3" ht="18.75">
      <c r="C590" s="3">
        <v>-0.56721920999999997</v>
      </c>
    </row>
    <row r="591" spans="3:3" ht="18.75">
      <c r="C591" s="3">
        <v>-0.5</v>
      </c>
    </row>
    <row r="592" spans="3:3" ht="18.75">
      <c r="C592" s="3">
        <v>-0.47281247999999998</v>
      </c>
    </row>
    <row r="593" spans="3:3" ht="18.75">
      <c r="C593" s="3">
        <v>-0.45088424999999999</v>
      </c>
    </row>
    <row r="594" spans="3:3" ht="18.75">
      <c r="C594" s="3">
        <v>-0.39726557000000001</v>
      </c>
    </row>
    <row r="595" spans="3:3" ht="18.75">
      <c r="C595" s="3">
        <v>-0.32182852000000001</v>
      </c>
    </row>
    <row r="596" spans="3:3" ht="18.75">
      <c r="C596" s="3">
        <v>-0.25881904999999999</v>
      </c>
    </row>
    <row r="597" spans="3:3" ht="18.75">
      <c r="C597" s="3">
        <v>-0.21653149999999999</v>
      </c>
    </row>
    <row r="598" spans="3:3" ht="18.75">
      <c r="C598" s="3">
        <v>-0.17341402</v>
      </c>
    </row>
    <row r="599" spans="3:3" ht="18.75">
      <c r="C599" s="3">
        <v>-0.11587409</v>
      </c>
    </row>
    <row r="600" spans="3:3" ht="18.75">
      <c r="C600" s="3">
        <v>-5.4505751999999998E-2</v>
      </c>
    </row>
    <row r="601" spans="3:3" ht="18.75">
      <c r="C601" s="3">
        <v>-4.8984254000000002E-16</v>
      </c>
    </row>
    <row r="602" spans="3:3" ht="18.75">
      <c r="C602" s="3">
        <v>5.4505751999999998E-2</v>
      </c>
    </row>
    <row r="603" spans="3:3" ht="18.75">
      <c r="C603" s="3">
        <v>0.11587409</v>
      </c>
    </row>
    <row r="604" spans="3:3" ht="18.75">
      <c r="C604" s="3">
        <v>0.17341402</v>
      </c>
    </row>
    <row r="605" spans="3:3" ht="18.75">
      <c r="C605" s="3">
        <v>0.21653149999999999</v>
      </c>
    </row>
    <row r="606" spans="3:3" ht="18.75">
      <c r="C606" s="3">
        <v>0.25881904999999999</v>
      </c>
    </row>
    <row r="607" spans="3:3" ht="18.75">
      <c r="C607" s="3">
        <v>0.32182852000000001</v>
      </c>
    </row>
    <row r="608" spans="3:3" ht="18.75">
      <c r="C608" s="3">
        <v>0.39726557000000001</v>
      </c>
    </row>
    <row r="609" spans="3:3" ht="18.75">
      <c r="C609" s="3">
        <v>0.45088424999999999</v>
      </c>
    </row>
    <row r="610" spans="3:3" ht="18.75">
      <c r="C610" s="3">
        <v>0.47281247999999998</v>
      </c>
    </row>
    <row r="611" spans="3:3" ht="18.75">
      <c r="C611" s="3">
        <v>0.5</v>
      </c>
    </row>
    <row r="612" spans="3:3" ht="18.75">
      <c r="C612" s="3">
        <v>0.56721920999999997</v>
      </c>
    </row>
    <row r="613" spans="3:3" ht="18.75">
      <c r="C613" s="3">
        <v>0.65158406000000002</v>
      </c>
    </row>
    <row r="614" spans="3:3" ht="18.75">
      <c r="C614" s="3">
        <v>0.69762747000000003</v>
      </c>
    </row>
    <row r="615" spans="3:3" ht="18.75">
      <c r="C615" s="3">
        <v>0.69687208</v>
      </c>
    </row>
    <row r="616" spans="3:3" ht="18.75">
      <c r="C616" s="3">
        <v>0.70710678000000005</v>
      </c>
    </row>
    <row r="617" spans="3:3" ht="18.75">
      <c r="C617" s="3">
        <v>0.77395484999999997</v>
      </c>
    </row>
    <row r="618" spans="3:3" ht="18.75">
      <c r="C618" s="3">
        <v>0.86149818</v>
      </c>
    </row>
    <row r="619" spans="3:3" ht="18.75">
      <c r="C619" s="3">
        <v>0.89682852000000002</v>
      </c>
    </row>
    <row r="620" spans="3:3" ht="18.75">
      <c r="C620" s="3">
        <v>0.87344098999999997</v>
      </c>
    </row>
    <row r="621" spans="3:3" ht="18.75">
      <c r="C621" s="3">
        <v>0.86602539999999995</v>
      </c>
    </row>
    <row r="622" spans="3:3" ht="18.75">
      <c r="C622" s="3">
        <v>0.92794675000000004</v>
      </c>
    </row>
    <row r="623" spans="3:3" ht="18.75">
      <c r="C623" s="3">
        <v>1.0127025999999999</v>
      </c>
    </row>
    <row r="624" spans="3:3" ht="18.75">
      <c r="C624" s="3">
        <v>1.0349121999999999</v>
      </c>
    </row>
    <row r="625" spans="3:3" ht="18.75">
      <c r="C625" s="3">
        <v>0.99048634999999996</v>
      </c>
    </row>
    <row r="626" spans="3:3" ht="18.75">
      <c r="C626" s="3">
        <v>0.96592582999999999</v>
      </c>
    </row>
    <row r="627" spans="3:3" ht="18.75">
      <c r="C627" s="3">
        <v>1.0187006000000001</v>
      </c>
    </row>
    <row r="628" spans="3:3" ht="18.75">
      <c r="C628" s="3">
        <v>1.0948929999999999</v>
      </c>
    </row>
    <row r="629" spans="3:3" ht="18.75">
      <c r="C629" s="3">
        <v>1.1024683</v>
      </c>
    </row>
    <row r="630" spans="3:3" ht="18.75">
      <c r="C630" s="3">
        <v>1.0400316999999999</v>
      </c>
    </row>
    <row r="631" spans="3:3" ht="18.75">
      <c r="C631" s="3">
        <v>1</v>
      </c>
    </row>
    <row r="632" spans="3:3" ht="18.75">
      <c r="C632" s="3">
        <v>1.0400316999999999</v>
      </c>
    </row>
    <row r="633" spans="3:3" ht="18.75">
      <c r="C633" s="3">
        <v>1.1024683</v>
      </c>
    </row>
    <row r="634" spans="3:3" ht="18.75">
      <c r="C634" s="3">
        <v>1.0948929999999999</v>
      </c>
    </row>
    <row r="635" spans="3:3" ht="18.75">
      <c r="C635" s="3">
        <v>1.0187006000000001</v>
      </c>
    </row>
    <row r="636" spans="3:3" ht="18.75">
      <c r="C636" s="3">
        <v>0.96592582999999999</v>
      </c>
    </row>
    <row r="637" spans="3:3" ht="18.75">
      <c r="C637" s="3">
        <v>0.99048634999999996</v>
      </c>
    </row>
    <row r="638" spans="3:3" ht="18.75">
      <c r="C638" s="3">
        <v>1.0349121999999999</v>
      </c>
    </row>
    <row r="639" spans="3:3" ht="18.75">
      <c r="C639" s="3">
        <v>1.0127025999999999</v>
      </c>
    </row>
    <row r="640" spans="3:3" ht="18.75">
      <c r="C640" s="3">
        <v>0.92794675000000004</v>
      </c>
    </row>
    <row r="641" spans="3:3" ht="18.75">
      <c r="C641" s="3">
        <v>0.86602539999999995</v>
      </c>
    </row>
    <row r="642" spans="3:3" ht="18.75">
      <c r="C642" s="3">
        <v>0.87344098999999997</v>
      </c>
    </row>
    <row r="643" spans="3:3" ht="18.75">
      <c r="C643" s="3">
        <v>0.89682852000000002</v>
      </c>
    </row>
    <row r="644" spans="3:3" ht="18.75">
      <c r="C644" s="3">
        <v>0.86149818</v>
      </c>
    </row>
    <row r="645" spans="3:3" ht="18.75">
      <c r="C645" s="3">
        <v>0.77395484999999997</v>
      </c>
    </row>
    <row r="646" spans="3:3" ht="18.75">
      <c r="C646" s="3">
        <v>0.70710678000000005</v>
      </c>
    </row>
    <row r="647" spans="3:3" ht="18.75">
      <c r="C647" s="3">
        <v>0.69687208</v>
      </c>
    </row>
    <row r="648" spans="3:3" ht="18.75">
      <c r="C648" s="3">
        <v>0.69762747000000003</v>
      </c>
    </row>
    <row r="649" spans="3:3" ht="18.75">
      <c r="C649" s="3">
        <v>0.65158406000000002</v>
      </c>
    </row>
    <row r="650" spans="3:3" ht="18.75">
      <c r="C650" s="3">
        <v>0.56721920999999997</v>
      </c>
    </row>
    <row r="651" spans="3:3" ht="18.75">
      <c r="C651" s="3">
        <v>0.5</v>
      </c>
    </row>
    <row r="652" spans="3:3" ht="18.75">
      <c r="C652" s="3">
        <v>0.47281247999999998</v>
      </c>
    </row>
    <row r="653" spans="3:3" ht="18.75">
      <c r="C653" s="3">
        <v>0.45088424999999999</v>
      </c>
    </row>
    <row r="654" spans="3:3" ht="18.75">
      <c r="C654" s="3">
        <v>0.39726557000000001</v>
      </c>
    </row>
    <row r="655" spans="3:3" ht="18.75">
      <c r="C655" s="3">
        <v>0.32182852000000001</v>
      </c>
    </row>
    <row r="656" spans="3:3" ht="18.75">
      <c r="C656" s="3">
        <v>0.25881904999999999</v>
      </c>
    </row>
    <row r="657" spans="3:3" ht="18.75">
      <c r="C657" s="3">
        <v>0.21653149999999999</v>
      </c>
    </row>
    <row r="658" spans="3:3" ht="18.75">
      <c r="C658" s="3">
        <v>0.17341402</v>
      </c>
    </row>
    <row r="659" spans="3:3" ht="18.75">
      <c r="C659" s="3">
        <v>0.11587409</v>
      </c>
    </row>
    <row r="660" spans="3:3" ht="18.75">
      <c r="C660" s="3">
        <v>5.4505751999999998E-2</v>
      </c>
    </row>
    <row r="661" spans="3:3" ht="18.75">
      <c r="C661" s="3">
        <v>6.1230318000000003E-16</v>
      </c>
    </row>
    <row r="662" spans="3:3" ht="18.75">
      <c r="C662" s="3">
        <v>-5.4505751999999998E-2</v>
      </c>
    </row>
    <row r="663" spans="3:3" ht="18.75">
      <c r="C663" s="3">
        <v>-0.11587409</v>
      </c>
    </row>
    <row r="664" spans="3:3" ht="18.75">
      <c r="C664" s="3">
        <v>-0.17341402</v>
      </c>
    </row>
    <row r="665" spans="3:3" ht="18.75">
      <c r="C665" s="3">
        <v>-0.21653149999999999</v>
      </c>
    </row>
    <row r="666" spans="3:3" ht="18.75">
      <c r="C666" s="3">
        <v>-0.25881904999999999</v>
      </c>
    </row>
    <row r="667" spans="3:3" ht="18.75">
      <c r="C667" s="3">
        <v>-0.32182852000000001</v>
      </c>
    </row>
    <row r="668" spans="3:3" ht="18.75">
      <c r="C668" s="3">
        <v>-0.39726557000000001</v>
      </c>
    </row>
    <row r="669" spans="3:3" ht="18.75">
      <c r="C669" s="3">
        <v>-0.45088424999999999</v>
      </c>
    </row>
    <row r="670" spans="3:3" ht="18.75">
      <c r="C670" s="3">
        <v>-0.47281247999999998</v>
      </c>
    </row>
    <row r="671" spans="3:3" ht="18.75">
      <c r="C671" s="3">
        <v>-0.5</v>
      </c>
    </row>
    <row r="672" spans="3:3" ht="18.75">
      <c r="C672" s="3">
        <v>-0.56721920999999997</v>
      </c>
    </row>
    <row r="673" spans="3:3" ht="18.75">
      <c r="C673" s="3">
        <v>-0.65158406000000002</v>
      </c>
    </row>
    <row r="674" spans="3:3" ht="18.75">
      <c r="C674" s="3">
        <v>-0.69762747000000003</v>
      </c>
    </row>
    <row r="675" spans="3:3" ht="18.75">
      <c r="C675" s="3">
        <v>-0.69687208</v>
      </c>
    </row>
    <row r="676" spans="3:3" ht="18.75">
      <c r="C676" s="3">
        <v>-0.70710678000000005</v>
      </c>
    </row>
    <row r="677" spans="3:3" ht="18.75">
      <c r="C677" s="3">
        <v>-0.77395484999999997</v>
      </c>
    </row>
    <row r="678" spans="3:3" ht="18.75">
      <c r="C678" s="3">
        <v>-0.86149818</v>
      </c>
    </row>
    <row r="679" spans="3:3" ht="18.75">
      <c r="C679" s="3">
        <v>-0.89682852000000002</v>
      </c>
    </row>
    <row r="680" spans="3:3" ht="18.75">
      <c r="C680" s="3">
        <v>-0.87344098999999997</v>
      </c>
    </row>
    <row r="681" spans="3:3" ht="18.75">
      <c r="C681" s="3">
        <v>-0.86602539999999995</v>
      </c>
    </row>
    <row r="682" spans="3:3" ht="18.75">
      <c r="C682" s="3">
        <v>-0.92794675000000004</v>
      </c>
    </row>
    <row r="683" spans="3:3" ht="18.75">
      <c r="C683" s="3">
        <v>-1.0127025999999999</v>
      </c>
    </row>
    <row r="684" spans="3:3" ht="18.75">
      <c r="C684" s="3">
        <v>-1.0349121999999999</v>
      </c>
    </row>
    <row r="685" spans="3:3" ht="18.75">
      <c r="C685" s="3">
        <v>-0.99048634999999996</v>
      </c>
    </row>
    <row r="686" spans="3:3" ht="18.75">
      <c r="C686" s="3">
        <v>-0.96592582999999999</v>
      </c>
    </row>
    <row r="687" spans="3:3" ht="18.75">
      <c r="C687" s="3">
        <v>-1.0187006000000001</v>
      </c>
    </row>
    <row r="688" spans="3:3" ht="18.75">
      <c r="C688" s="3">
        <v>-1.0948929999999999</v>
      </c>
    </row>
    <row r="689" spans="3:3" ht="18.75">
      <c r="C689" s="3">
        <v>-1.1024683</v>
      </c>
    </row>
    <row r="690" spans="3:3" ht="18.75">
      <c r="C690" s="3">
        <v>-1.0400316999999999</v>
      </c>
    </row>
    <row r="691" spans="3:3" ht="18.75">
      <c r="C691" s="3">
        <v>-1</v>
      </c>
    </row>
    <row r="692" spans="3:3" ht="18.75">
      <c r="C692" s="3">
        <v>-1.0400316999999999</v>
      </c>
    </row>
    <row r="693" spans="3:3" ht="18.75">
      <c r="C693" s="3">
        <v>-1.1024683</v>
      </c>
    </row>
    <row r="694" spans="3:3" ht="18.75">
      <c r="C694" s="3">
        <v>-1.0948929999999999</v>
      </c>
    </row>
    <row r="695" spans="3:3" ht="18.75">
      <c r="C695" s="3">
        <v>-1.0187006000000001</v>
      </c>
    </row>
    <row r="696" spans="3:3" ht="18.75">
      <c r="C696" s="3">
        <v>-0.96592582999999999</v>
      </c>
    </row>
    <row r="697" spans="3:3" ht="18.75">
      <c r="C697" s="3">
        <v>-0.99048634999999996</v>
      </c>
    </row>
    <row r="698" spans="3:3" ht="18.75">
      <c r="C698" s="3">
        <v>-1.0349121999999999</v>
      </c>
    </row>
    <row r="699" spans="3:3" ht="18.75">
      <c r="C699" s="3">
        <v>-1.0127025999999999</v>
      </c>
    </row>
    <row r="700" spans="3:3" ht="18.75">
      <c r="C700" s="3">
        <v>-0.92794675000000004</v>
      </c>
    </row>
    <row r="701" spans="3:3" ht="18.75">
      <c r="C701" s="3">
        <v>-0.86602539999999995</v>
      </c>
    </row>
    <row r="702" spans="3:3" ht="18.75">
      <c r="C702" s="3">
        <v>-0.87344098999999997</v>
      </c>
    </row>
    <row r="703" spans="3:3" ht="18.75">
      <c r="C703" s="3">
        <v>-0.89682852000000002</v>
      </c>
    </row>
    <row r="704" spans="3:3" ht="18.75">
      <c r="C704" s="3">
        <v>-0.86149818</v>
      </c>
    </row>
    <row r="705" spans="3:3" ht="18.75">
      <c r="C705" s="3">
        <v>-0.77395484999999997</v>
      </c>
    </row>
    <row r="706" spans="3:3" ht="18.75">
      <c r="C706" s="3">
        <v>-0.70710678000000005</v>
      </c>
    </row>
    <row r="707" spans="3:3" ht="18.75">
      <c r="C707" s="3">
        <v>-0.69687208</v>
      </c>
    </row>
    <row r="708" spans="3:3" ht="18.75">
      <c r="C708" s="3">
        <v>-0.69762747000000003</v>
      </c>
    </row>
    <row r="709" spans="3:3" ht="18.75">
      <c r="C709" s="3">
        <v>-0.65158406000000002</v>
      </c>
    </row>
    <row r="710" spans="3:3" ht="18.75">
      <c r="C710" s="3">
        <v>-0.56721920999999997</v>
      </c>
    </row>
    <row r="711" spans="3:3" ht="18.75">
      <c r="C711" s="3">
        <v>-0.5</v>
      </c>
    </row>
    <row r="712" spans="3:3" ht="18.75">
      <c r="C712" s="3">
        <v>-0.47281247999999998</v>
      </c>
    </row>
    <row r="713" spans="3:3" ht="18.75">
      <c r="C713" s="3">
        <v>-0.45088424999999999</v>
      </c>
    </row>
    <row r="714" spans="3:3" ht="18.75">
      <c r="C714" s="3">
        <v>-0.39726557000000001</v>
      </c>
    </row>
    <row r="715" spans="3:3" ht="18.75">
      <c r="C715" s="3">
        <v>-0.32182852000000001</v>
      </c>
    </row>
    <row r="716" spans="3:3" ht="18.75">
      <c r="C716" s="3">
        <v>-0.25881904999999999</v>
      </c>
    </row>
    <row r="717" spans="3:3" ht="18.75">
      <c r="C717" s="3">
        <v>-0.21653149999999999</v>
      </c>
    </row>
    <row r="718" spans="3:3" ht="18.75">
      <c r="C718" s="3">
        <v>-0.17341402</v>
      </c>
    </row>
    <row r="719" spans="3:3" ht="18.75">
      <c r="C719" s="3">
        <v>-0.11587409</v>
      </c>
    </row>
    <row r="720" spans="3:3" ht="18.75">
      <c r="C720" s="3">
        <v>-5.4505751999999998E-2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Тыкорь</dc:creator>
  <cp:lastModifiedBy>Пользователь</cp:lastModifiedBy>
  <dcterms:created xsi:type="dcterms:W3CDTF">2026-04-02T02:38:50Z</dcterms:created>
  <dcterms:modified xsi:type="dcterms:W3CDTF">2026-05-28T07:05:38Z</dcterms:modified>
</cp:coreProperties>
</file>